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30"/>
  </bookViews>
  <sheets>
    <sheet name="2" sheetId="4" r:id="rId1"/>
    <sheet name="3" sheetId="6" r:id="rId2"/>
    <sheet name="4" sheetId="7" r:id="rId3"/>
    <sheet name="5" sheetId="8" r:id="rId4"/>
    <sheet name="6" sheetId="9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4" l="1"/>
  <c r="I5" i="4"/>
  <c r="H5" i="4"/>
  <c r="G5" i="4"/>
  <c r="F11" i="9" l="1"/>
  <c r="G11" i="9"/>
  <c r="E11" i="9" l="1"/>
  <c r="E11" i="8"/>
  <c r="E11" i="7"/>
  <c r="E11" i="6"/>
  <c r="E11" i="4"/>
  <c r="G18" i="8" l="1"/>
  <c r="G18" i="6"/>
  <c r="G16" i="6"/>
  <c r="G16" i="4"/>
  <c r="I16" i="9" l="1"/>
  <c r="J16" i="9"/>
  <c r="I18" i="8"/>
  <c r="J18" i="8"/>
  <c r="I16" i="6"/>
  <c r="J16" i="6"/>
  <c r="I18" i="6"/>
  <c r="J18" i="6"/>
  <c r="I16" i="4"/>
  <c r="J16" i="4"/>
  <c r="H5" i="9"/>
  <c r="H11" i="9" s="1"/>
  <c r="I5" i="9"/>
  <c r="I11" i="9" s="1"/>
  <c r="J5" i="9"/>
  <c r="J11" i="9" s="1"/>
  <c r="F23" i="9" l="1"/>
  <c r="F11" i="4" l="1"/>
  <c r="G11" i="4"/>
  <c r="H11" i="4"/>
  <c r="I11" i="4"/>
  <c r="J11" i="4"/>
  <c r="J23" i="9" l="1"/>
  <c r="I23" i="9"/>
  <c r="H23" i="9"/>
  <c r="G23" i="9"/>
  <c r="E23" i="9"/>
  <c r="J23" i="8"/>
  <c r="I23" i="8"/>
  <c r="H23" i="8"/>
  <c r="G23" i="8"/>
  <c r="F23" i="8"/>
  <c r="E23" i="8"/>
  <c r="J11" i="8"/>
  <c r="I11" i="8"/>
  <c r="H11" i="8"/>
  <c r="G11" i="8"/>
  <c r="F11" i="8"/>
  <c r="J23" i="7"/>
  <c r="I23" i="7"/>
  <c r="H23" i="7"/>
  <c r="G23" i="7"/>
  <c r="F23" i="7"/>
  <c r="E23" i="7"/>
  <c r="J11" i="7"/>
  <c r="I11" i="7"/>
  <c r="H11" i="7"/>
  <c r="G11" i="7"/>
  <c r="F11" i="7"/>
  <c r="J23" i="6"/>
  <c r="I23" i="6"/>
  <c r="H23" i="6"/>
  <c r="G23" i="6"/>
  <c r="F23" i="6"/>
  <c r="E23" i="6"/>
  <c r="J11" i="6"/>
  <c r="I11" i="6"/>
  <c r="H11" i="6"/>
  <c r="G11" i="6"/>
  <c r="F11" i="6"/>
  <c r="E23" i="4"/>
  <c r="J23" i="4"/>
  <c r="I23" i="4"/>
  <c r="H23" i="4"/>
  <c r="G23" i="4"/>
  <c r="F23" i="4"/>
</calcChain>
</file>

<file path=xl/sharedStrings.xml><?xml version="1.0" encoding="utf-8"?>
<sst xmlns="http://schemas.openxmlformats.org/spreadsheetml/2006/main" count="188" uniqueCount="58">
  <si>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</si>
  <si>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</si>
  <si>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</si>
  <si>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</si>
  <si>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</si>
  <si>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</si>
  <si>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</si>
  <si>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</si>
  <si>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</si>
  <si>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</si>
  <si>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</si>
  <si>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</si>
  <si>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</si>
  <si>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</si>
  <si>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</si>
  <si>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</si>
  <si>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</si>
  <si>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</si>
  <si>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</si>
  <si>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</si>
  <si>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</si>
  <si>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</si>
  <si>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</si>
  <si>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</si>
  <si>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</si>
  <si>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</si>
  <si>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</si>
  <si>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</si>
  <si>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</si>
  <si>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</si>
  <si>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Греча отварная</t>
  </si>
  <si>
    <t>Макароны отварные с маслом</t>
  </si>
  <si>
    <t>Пюре картофельное</t>
  </si>
  <si>
    <t xml:space="preserve">Борщ </t>
  </si>
  <si>
    <t>Каша молочная из смеси круп</t>
  </si>
  <si>
    <t xml:space="preserve">Суп с макарон изделиями </t>
  </si>
  <si>
    <t>Рыба тушеная в томате с овощами</t>
  </si>
  <si>
    <t>Суп картофельный с горохом</t>
  </si>
  <si>
    <t>Шницель куриный</t>
  </si>
  <si>
    <t>Бут-д с маслом</t>
  </si>
  <si>
    <t>Запеканка из творога с морковью</t>
  </si>
  <si>
    <t>Каша пшенная молочная с маслом</t>
  </si>
  <si>
    <t>Яйцо куриное сваренное вкрутую</t>
  </si>
  <si>
    <t>294/143</t>
  </si>
  <si>
    <t>Котлета рубленная из птицы с овощным рагу</t>
  </si>
  <si>
    <t>278/309</t>
  </si>
  <si>
    <t>Рис отварной</t>
  </si>
  <si>
    <t>Щи из св капусты с картоф на мясокост бульоне</t>
  </si>
  <si>
    <t xml:space="preserve">Рассольник ленинградский с крупой пшеничной </t>
  </si>
  <si>
    <t>Кисель из яблок</t>
  </si>
  <si>
    <t>Тефтели мясные с макаронами</t>
  </si>
  <si>
    <t>Кофейный напиток</t>
  </si>
  <si>
    <t>Салат из моркови</t>
  </si>
  <si>
    <t>Окорок отварной</t>
  </si>
  <si>
    <t>Котлета мясная</t>
  </si>
  <si>
    <t>Биточек мясной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</si>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</sst>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7" fillId="0" borderId="1" xfId="0" applyFont="1" applyFill="1" applyBorder="1" applyAlignment="1" applyProtection="1">
      <alignment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0" fontId="8" fillId="0" borderId="1" xfId="0" applyFont="1" applyFill="1" applyBorder="1" applyAlignment="1" applyProtection="1">
      <alignment vertical="top" wrapText="1"/>
      <protection hidden="1"/>
    </xf>
    <xf numFmtId="43" fontId="9" fillId="0" borderId="1" xfId="1" applyFont="1" applyFill="1" applyBorder="1" applyAlignment="1" applyProtection="1">
      <alignment horizontal="right" vertical="center" wrapText="1"/>
      <protection hidden="1"/>
    </xf>
    <xf numFmtId="43" fontId="10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NumberFormat="1" applyFont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Fill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10" fillId="0" borderId="4" xfId="1" applyFont="1" applyFill="1" applyBorder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horizontal="right" vertical="top" wrapText="1"/>
      <protection hidden="1"/>
    </xf>
    <xf numFmtId="43" fontId="11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7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vertical="top" wrapText="1"/>
      <protection hidden="1"/>
    </xf>
    <xf numFmtId="0" fontId="2" fillId="0" borderId="1" xfId="0" applyNumberFormat="1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vertical="center" wrapText="1"/>
      <protection hidden="1"/>
    </xf>
    <xf numFmtId="0" fontId="6" fillId="0" borderId="0" xfId="0" applyFont="1" applyFill="1" applyAlignment="1">
      <alignment horizontal="justify" vertical="center"/>
    </xf>
    <xf numFmtId="43" fontId="12" fillId="0" borderId="1" xfId="1" applyFont="1" applyFill="1" applyBorder="1" applyAlignment="1" applyProtection="1">
      <alignment horizontal="right" vertical="center" wrapText="1"/>
      <protection hidden="1"/>
    </xf>
    <xf numFmtId="43" fontId="12" fillId="0" borderId="1" xfId="1" applyFont="1" applyBorder="1" applyAlignment="1" applyProtection="1">
      <alignment horizontal="right" vertical="center" wrapText="1"/>
      <protection hidden="1"/>
    </xf>
    <xf numFmtId="2" fontId="13" fillId="0" borderId="1" xfId="0" applyNumberFormat="1" applyFont="1" applyFill="1" applyBorder="1" applyAlignment="1" applyProtection="1">
      <alignment horizontal="right" vertical="top" wrapText="1"/>
      <protection hidden="1"/>
    </xf>
    <xf numFmtId="43" fontId="14" fillId="0" borderId="1" xfId="1" applyFont="1" applyFill="1" applyBorder="1" applyAlignment="1" applyProtection="1">
      <alignment horizontal="right" vertical="center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69">
        <v>175</v>
      </c>
      <c r="D4" s="35" t="s">
        <v>34</v>
      </c>
      <c r="E4" s="69">
        <v>250</v>
      </c>
      <c r="F4" s="77">
        <v>82.39</v>
      </c>
      <c r="G4" s="33">
        <v>300</v>
      </c>
      <c r="H4" s="33">
        <v>6.08</v>
      </c>
      <c r="I4" s="33">
        <v>11.18</v>
      </c>
      <c r="J4" s="33">
        <v>43.46</v>
      </c>
    </row>
    <row r="5" spans="1:10" x14ac:dyDescent="0.25">
      <c r="A5" s="6"/>
      <c r="B5" s="1" t="s">
        <v>26</v>
      </c>
      <c r="C5" s="35">
        <v>382</v>
      </c>
      <c r="D5" s="35" t="s">
        <v>56</v>
      </c>
      <c r="E5" s="36">
        <v>200</v>
      </c>
      <c r="F5" s="34"/>
      <c r="G5" s="34">
        <f>593/10*2</f>
        <v>118.6</v>
      </c>
      <c r="H5" s="34">
        <f>20.39/10*2</f>
        <v>4.0780000000000003</v>
      </c>
      <c r="I5" s="34">
        <f>17.72/10*2</f>
        <v>3.5439999999999996</v>
      </c>
      <c r="J5" s="34">
        <f>87.89/10*2</f>
        <v>17.577999999999999</v>
      </c>
    </row>
    <row r="6" spans="1:10" x14ac:dyDescent="0.25">
      <c r="A6" s="6"/>
      <c r="B6" s="1" t="s">
        <v>22</v>
      </c>
      <c r="C6" s="36">
        <v>3</v>
      </c>
      <c r="D6" s="35" t="s">
        <v>39</v>
      </c>
      <c r="E6" s="36">
        <v>50</v>
      </c>
      <c r="F6" s="34"/>
      <c r="G6" s="34">
        <v>151.80000000000001</v>
      </c>
      <c r="H6" s="34">
        <v>2.33</v>
      </c>
      <c r="I6" s="34">
        <v>8.09</v>
      </c>
      <c r="J6" s="34">
        <v>15.55</v>
      </c>
    </row>
    <row r="7" spans="1:10" x14ac:dyDescent="0.25">
      <c r="A7" s="6"/>
      <c r="B7" s="1" t="s">
        <v>18</v>
      </c>
      <c r="C7" s="36"/>
      <c r="D7" s="35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36"/>
      <c r="D8" s="35"/>
      <c r="E8" s="36"/>
      <c r="F8" s="34"/>
      <c r="G8" s="34"/>
      <c r="H8" s="34"/>
      <c r="I8" s="34"/>
      <c r="J8" s="70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SUM(E4:E9)</f>
        <v>500</v>
      </c>
      <c r="F11" s="24">
        <f>SUM(F4:F10)</f>
        <v>82.39</v>
      </c>
      <c r="G11" s="24">
        <f t="shared" ref="G11:J11" si="0">SUM(G4:G10)</f>
        <v>570.40000000000009</v>
      </c>
      <c r="H11" s="24">
        <f t="shared" si="0"/>
        <v>12.488000000000001</v>
      </c>
      <c r="I11" s="24">
        <f t="shared" si="0"/>
        <v>22.814</v>
      </c>
      <c r="J11" s="24">
        <f t="shared" si="0"/>
        <v>76.587999999999994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0"/>
      <c r="D15" s="55"/>
      <c r="E15" s="50"/>
      <c r="F15" s="79">
        <v>110</v>
      </c>
      <c r="G15" s="45"/>
      <c r="H15" s="45"/>
      <c r="I15" s="45"/>
      <c r="J15" s="63"/>
    </row>
    <row r="16" spans="1:10" x14ac:dyDescent="0.25">
      <c r="A16" s="6"/>
      <c r="B16" s="1" t="s">
        <v>15</v>
      </c>
      <c r="C16" s="50">
        <v>112</v>
      </c>
      <c r="D16" s="44" t="s">
        <v>35</v>
      </c>
      <c r="E16" s="50">
        <v>200</v>
      </c>
      <c r="F16" s="45"/>
      <c r="G16" s="45">
        <f>436/4+5+30</f>
        <v>144</v>
      </c>
      <c r="H16" s="45">
        <v>16.86</v>
      </c>
      <c r="I16" s="45">
        <f>11.12/4+0.2</f>
        <v>2.98</v>
      </c>
      <c r="J16" s="45">
        <f>62.75/4</f>
        <v>15.6875</v>
      </c>
    </row>
    <row r="17" spans="1:10" x14ac:dyDescent="0.25">
      <c r="A17" s="6"/>
      <c r="B17" s="1" t="s">
        <v>16</v>
      </c>
      <c r="C17" s="38">
        <v>268</v>
      </c>
      <c r="D17" s="35" t="s">
        <v>55</v>
      </c>
      <c r="E17" s="46">
        <v>100</v>
      </c>
      <c r="F17" s="34"/>
      <c r="G17" s="34">
        <v>189.76</v>
      </c>
      <c r="H17" s="34"/>
      <c r="I17" s="34">
        <v>10.88</v>
      </c>
      <c r="J17" s="34">
        <v>10.8</v>
      </c>
    </row>
    <row r="18" spans="1:10" x14ac:dyDescent="0.25">
      <c r="A18" s="6"/>
      <c r="B18" s="1" t="s">
        <v>17</v>
      </c>
      <c r="C18" s="50">
        <v>304</v>
      </c>
      <c r="D18" s="44" t="s">
        <v>46</v>
      </c>
      <c r="E18" s="50">
        <v>150</v>
      </c>
      <c r="F18" s="45"/>
      <c r="G18" s="45">
        <v>210.11</v>
      </c>
      <c r="H18" s="45">
        <v>11.4</v>
      </c>
      <c r="I18" s="45">
        <v>5.42</v>
      </c>
      <c r="J18" s="45">
        <v>36.67</v>
      </c>
    </row>
    <row r="19" spans="1:10" x14ac:dyDescent="0.25">
      <c r="A19" s="6"/>
      <c r="B19" s="1" t="s">
        <v>18</v>
      </c>
      <c r="C19" s="50">
        <v>376</v>
      </c>
      <c r="D19" s="44" t="s">
        <v>28</v>
      </c>
      <c r="E19" s="50">
        <v>200</v>
      </c>
      <c r="F19" s="45"/>
      <c r="G19" s="45">
        <v>40</v>
      </c>
      <c r="H19" s="45">
        <v>2.4500000000000002</v>
      </c>
      <c r="I19" s="45"/>
      <c r="J19" s="45">
        <v>9.4700000000000006</v>
      </c>
    </row>
    <row r="20" spans="1:10" x14ac:dyDescent="0.25">
      <c r="A20" s="6"/>
      <c r="B20" s="1" t="s">
        <v>23</v>
      </c>
      <c r="C20" s="58"/>
      <c r="D20" s="44" t="s">
        <v>29</v>
      </c>
      <c r="E20" s="50">
        <v>50</v>
      </c>
      <c r="F20" s="45"/>
      <c r="G20" s="45">
        <v>91.96</v>
      </c>
      <c r="H20" s="45">
        <v>4</v>
      </c>
      <c r="I20" s="45">
        <v>0.88</v>
      </c>
      <c r="J20" s="45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110</v>
      </c>
      <c r="G23" s="24">
        <f t="shared" ref="G23:J23" si="1">SUM(G15:G22)</f>
        <v>675.83</v>
      </c>
      <c r="H23" s="24">
        <f t="shared" si="1"/>
        <v>34.709999999999994</v>
      </c>
      <c r="I23" s="24">
        <f t="shared" si="1"/>
        <v>20.16</v>
      </c>
      <c r="J23" s="24">
        <f t="shared" si="1"/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35" t="s">
        <v>43</v>
      </c>
      <c r="D4" s="35" t="s">
        <v>44</v>
      </c>
      <c r="E4" s="41">
        <v>275</v>
      </c>
      <c r="F4" s="76">
        <v>82.39</v>
      </c>
      <c r="G4" s="34">
        <v>370.8</v>
      </c>
      <c r="H4" s="34">
        <v>15.72</v>
      </c>
      <c r="I4" s="34">
        <v>24.4</v>
      </c>
      <c r="J4" s="34">
        <v>21.62</v>
      </c>
    </row>
    <row r="5" spans="1:10" x14ac:dyDescent="0.25">
      <c r="A5" s="6"/>
      <c r="B5" s="1" t="s">
        <v>26</v>
      </c>
      <c r="C5" s="50">
        <v>376</v>
      </c>
      <c r="D5" s="44" t="s">
        <v>28</v>
      </c>
      <c r="E5" s="43">
        <v>200</v>
      </c>
      <c r="F5" s="45"/>
      <c r="G5" s="45">
        <v>40</v>
      </c>
      <c r="H5" s="45">
        <v>2.4500000000000002</v>
      </c>
      <c r="I5" s="45"/>
      <c r="J5" s="45">
        <v>9.4700000000000006</v>
      </c>
    </row>
    <row r="6" spans="1:10" x14ac:dyDescent="0.25">
      <c r="A6" s="6"/>
      <c r="B6" s="1" t="s">
        <v>22</v>
      </c>
      <c r="C6" s="36"/>
      <c r="D6" s="35" t="s">
        <v>57</v>
      </c>
      <c r="E6" s="36">
        <v>25</v>
      </c>
      <c r="F6" s="34"/>
      <c r="G6" s="34">
        <v>93.52</v>
      </c>
      <c r="H6" s="34">
        <v>3.16</v>
      </c>
      <c r="I6" s="34">
        <v>0.4</v>
      </c>
      <c r="J6" s="34">
        <v>19.32</v>
      </c>
    </row>
    <row r="7" spans="1:10" x14ac:dyDescent="0.25">
      <c r="A7" s="6"/>
      <c r="B7" s="1" t="s">
        <v>18</v>
      </c>
      <c r="C7" s="36"/>
      <c r="D7" s="35"/>
      <c r="E7" s="36"/>
      <c r="F7" s="34"/>
      <c r="G7" s="34"/>
      <c r="H7" s="34"/>
      <c r="I7" s="34"/>
      <c r="J7" s="34"/>
    </row>
    <row r="8" spans="1:10" x14ac:dyDescent="0.25">
      <c r="A8" s="6"/>
      <c r="B8" s="25"/>
      <c r="C8" s="36"/>
      <c r="D8" s="35"/>
      <c r="E8" s="36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3"/>
      <c r="D10" s="44"/>
      <c r="E10" s="43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1"/>
      <c r="E11" s="18">
        <f>SUM(E4:E10)</f>
        <v>500</v>
      </c>
      <c r="F11" s="24">
        <f>SUM(F4:F10)</f>
        <v>82.39</v>
      </c>
      <c r="G11" s="24">
        <f t="shared" ref="G11:J11" si="0">SUM(G4:G10)</f>
        <v>504.32</v>
      </c>
      <c r="H11" s="24">
        <f t="shared" si="0"/>
        <v>21.330000000000002</v>
      </c>
      <c r="I11" s="24">
        <f t="shared" si="0"/>
        <v>24.799999999999997</v>
      </c>
      <c r="J11" s="24">
        <f t="shared" si="0"/>
        <v>50.410000000000004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5"/>
      <c r="E15" s="38"/>
      <c r="F15" s="79">
        <v>110</v>
      </c>
      <c r="G15" s="34"/>
      <c r="H15" s="34"/>
      <c r="I15" s="34"/>
      <c r="J15" s="34"/>
    </row>
    <row r="16" spans="1:10" ht="25.5" x14ac:dyDescent="0.25">
      <c r="A16" s="6"/>
      <c r="B16" s="1" t="s">
        <v>15</v>
      </c>
      <c r="C16" s="38">
        <v>88</v>
      </c>
      <c r="D16" s="35" t="s">
        <v>47</v>
      </c>
      <c r="E16" s="38">
        <v>200</v>
      </c>
      <c r="F16" s="34"/>
      <c r="G16" s="34">
        <f>(359/4)+5+30</f>
        <v>124.75</v>
      </c>
      <c r="H16" s="34">
        <v>22.96</v>
      </c>
      <c r="I16" s="34">
        <f>(19.8/4)+0.2</f>
        <v>5.15</v>
      </c>
      <c r="J16" s="34">
        <f>31.61/4</f>
        <v>7.9024999999999999</v>
      </c>
    </row>
    <row r="17" spans="1:10" x14ac:dyDescent="0.25">
      <c r="A17" s="6"/>
      <c r="B17" s="1" t="s">
        <v>16</v>
      </c>
      <c r="C17" s="38">
        <v>295</v>
      </c>
      <c r="D17" s="39" t="s">
        <v>36</v>
      </c>
      <c r="E17" s="46">
        <v>100</v>
      </c>
      <c r="F17" s="59"/>
      <c r="G17" s="59">
        <v>279.75</v>
      </c>
      <c r="H17" s="59">
        <v>30.45</v>
      </c>
      <c r="I17" s="59">
        <v>10.88</v>
      </c>
      <c r="J17" s="60">
        <v>10.8</v>
      </c>
    </row>
    <row r="18" spans="1:10" x14ac:dyDescent="0.25">
      <c r="A18" s="6"/>
      <c r="B18" s="1" t="s">
        <v>17</v>
      </c>
      <c r="C18" s="61">
        <v>312</v>
      </c>
      <c r="D18" s="35" t="s">
        <v>32</v>
      </c>
      <c r="E18" s="62">
        <v>150</v>
      </c>
      <c r="F18" s="33"/>
      <c r="G18" s="33">
        <f>915/100*15</f>
        <v>137.25</v>
      </c>
      <c r="H18" s="33">
        <v>16.93</v>
      </c>
      <c r="I18" s="33">
        <f>32.01/100/15</f>
        <v>2.1340000000000001E-2</v>
      </c>
      <c r="J18" s="33">
        <f>136.26/100*15</f>
        <v>20.438999999999997</v>
      </c>
    </row>
    <row r="19" spans="1:10" x14ac:dyDescent="0.25">
      <c r="A19" s="6"/>
      <c r="B19" s="1" t="s">
        <v>18</v>
      </c>
      <c r="C19" s="50">
        <v>376</v>
      </c>
      <c r="D19" s="44" t="s">
        <v>28</v>
      </c>
      <c r="E19" s="50">
        <v>200</v>
      </c>
      <c r="F19" s="45"/>
      <c r="G19" s="45">
        <v>40</v>
      </c>
      <c r="H19" s="45">
        <v>2.4500000000000002</v>
      </c>
      <c r="I19" s="45"/>
      <c r="J19" s="45">
        <v>9.4700000000000006</v>
      </c>
    </row>
    <row r="20" spans="1:10" x14ac:dyDescent="0.25">
      <c r="A20" s="6"/>
      <c r="B20" s="1" t="s">
        <v>23</v>
      </c>
      <c r="C20" s="58"/>
      <c r="D20" s="44" t="s">
        <v>29</v>
      </c>
      <c r="E20" s="50">
        <v>50</v>
      </c>
      <c r="F20" s="45"/>
      <c r="G20" s="45">
        <v>91.96</v>
      </c>
      <c r="H20" s="45">
        <v>4</v>
      </c>
      <c r="I20" s="45">
        <v>0.88</v>
      </c>
      <c r="J20" s="45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110</v>
      </c>
      <c r="G23" s="24">
        <f t="shared" ref="G23:J23" si="1">SUM(G15:G22)</f>
        <v>673.71</v>
      </c>
      <c r="H23" s="24">
        <f t="shared" si="1"/>
        <v>76.790000000000006</v>
      </c>
      <c r="I23" s="24">
        <f t="shared" si="1"/>
        <v>16.931339999999999</v>
      </c>
      <c r="J23" s="24">
        <f t="shared" si="1"/>
        <v>68.371499999999997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56" t="s">
        <v>45</v>
      </c>
      <c r="D4" s="35" t="s">
        <v>50</v>
      </c>
      <c r="E4" s="36">
        <v>275</v>
      </c>
      <c r="F4" s="76">
        <v>82.39</v>
      </c>
      <c r="G4" s="34">
        <v>342</v>
      </c>
      <c r="H4" s="34">
        <v>12.45</v>
      </c>
      <c r="I4" s="34">
        <v>11.99</v>
      </c>
      <c r="J4" s="34">
        <v>37.520000000000003</v>
      </c>
    </row>
    <row r="5" spans="1:10" x14ac:dyDescent="0.25">
      <c r="A5" s="6"/>
      <c r="B5" s="1" t="s">
        <v>26</v>
      </c>
      <c r="C5" s="38">
        <v>376</v>
      </c>
      <c r="D5" s="35" t="s">
        <v>28</v>
      </c>
      <c r="E5" s="36">
        <v>200</v>
      </c>
      <c r="F5" s="34"/>
      <c r="G5" s="34">
        <v>40</v>
      </c>
      <c r="H5" s="34">
        <v>2.4500000000000002</v>
      </c>
      <c r="I5" s="34"/>
      <c r="J5" s="34">
        <v>9.4700000000000006</v>
      </c>
    </row>
    <row r="6" spans="1:10" x14ac:dyDescent="0.25">
      <c r="A6" s="6"/>
      <c r="B6" s="1" t="s">
        <v>22</v>
      </c>
      <c r="C6" s="35"/>
      <c r="D6" s="35" t="s">
        <v>29</v>
      </c>
      <c r="E6" s="35">
        <v>25</v>
      </c>
      <c r="F6" s="34"/>
      <c r="G6" s="34">
        <v>91.96</v>
      </c>
      <c r="H6" s="34">
        <v>4</v>
      </c>
      <c r="I6" s="34">
        <v>0.88</v>
      </c>
      <c r="J6" s="34">
        <v>19.760000000000002</v>
      </c>
    </row>
    <row r="7" spans="1:10" x14ac:dyDescent="0.25">
      <c r="A7" s="6"/>
      <c r="B7" s="1" t="s">
        <v>18</v>
      </c>
      <c r="C7" s="71"/>
      <c r="D7" s="54"/>
      <c r="E7" s="35"/>
      <c r="F7" s="34"/>
      <c r="G7" s="34"/>
      <c r="H7" s="34"/>
      <c r="I7" s="34"/>
      <c r="J7" s="34"/>
    </row>
    <row r="8" spans="1:10" x14ac:dyDescent="0.25">
      <c r="A8" s="6"/>
      <c r="B8" s="25"/>
      <c r="C8" s="35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5"/>
      <c r="D9" s="35"/>
      <c r="E9" s="35"/>
      <c r="F9" s="34"/>
      <c r="G9" s="34"/>
      <c r="H9" s="34"/>
      <c r="I9" s="34"/>
      <c r="J9" s="34"/>
    </row>
    <row r="10" spans="1:10" x14ac:dyDescent="0.25">
      <c r="A10" s="6"/>
      <c r="B10" s="25"/>
      <c r="C10" s="56"/>
      <c r="D10" s="35"/>
      <c r="E10" s="36"/>
      <c r="F10" s="34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31"/>
      <c r="E11" s="18">
        <f>SUM(E4:E10)</f>
        <v>500</v>
      </c>
      <c r="F11" s="24">
        <f>SUM(F4:F10)</f>
        <v>82.39</v>
      </c>
      <c r="G11" s="24">
        <f t="shared" ref="G11:J11" si="0">SUM(G4:G10)</f>
        <v>473.96</v>
      </c>
      <c r="H11" s="24">
        <f t="shared" si="0"/>
        <v>18.899999999999999</v>
      </c>
      <c r="I11" s="24">
        <f t="shared" si="0"/>
        <v>12.870000000000001</v>
      </c>
      <c r="J11" s="24">
        <f t="shared" si="0"/>
        <v>66.75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>
        <v>59</v>
      </c>
      <c r="D15" s="39" t="s">
        <v>52</v>
      </c>
      <c r="E15" s="38">
        <v>60</v>
      </c>
      <c r="F15" s="79">
        <v>110</v>
      </c>
      <c r="G15" s="34">
        <v>62.22</v>
      </c>
      <c r="H15" s="34">
        <v>0.9</v>
      </c>
      <c r="I15" s="34">
        <v>3.04</v>
      </c>
      <c r="J15" s="57">
        <v>7.81</v>
      </c>
    </row>
    <row r="16" spans="1:10" x14ac:dyDescent="0.25">
      <c r="A16" s="6"/>
      <c r="B16" s="1" t="s">
        <v>15</v>
      </c>
      <c r="C16" s="38">
        <v>102</v>
      </c>
      <c r="D16" s="35" t="s">
        <v>37</v>
      </c>
      <c r="E16" s="46">
        <v>200</v>
      </c>
      <c r="F16" s="34"/>
      <c r="G16" s="34">
        <v>148.25</v>
      </c>
      <c r="H16" s="34">
        <v>16.86</v>
      </c>
      <c r="I16" s="34">
        <v>5.27</v>
      </c>
      <c r="J16" s="34">
        <v>16.535</v>
      </c>
    </row>
    <row r="17" spans="1:10" x14ac:dyDescent="0.25">
      <c r="A17" s="6"/>
      <c r="B17" s="1" t="s">
        <v>16</v>
      </c>
      <c r="C17" s="50">
        <v>294</v>
      </c>
      <c r="D17" s="44" t="s">
        <v>38</v>
      </c>
      <c r="E17" s="51">
        <v>100</v>
      </c>
      <c r="F17" s="45"/>
      <c r="G17" s="34">
        <v>164</v>
      </c>
      <c r="H17" s="34">
        <v>8.4499999999999993</v>
      </c>
      <c r="I17" s="34">
        <v>9.85</v>
      </c>
      <c r="J17" s="34">
        <v>10.36</v>
      </c>
    </row>
    <row r="18" spans="1:10" x14ac:dyDescent="0.25">
      <c r="A18" s="6"/>
      <c r="B18" s="1" t="s">
        <v>17</v>
      </c>
      <c r="C18" s="38">
        <v>302</v>
      </c>
      <c r="D18" s="35" t="s">
        <v>30</v>
      </c>
      <c r="E18" s="38">
        <v>150</v>
      </c>
      <c r="F18" s="34"/>
      <c r="G18" s="34">
        <v>231.86</v>
      </c>
      <c r="H18" s="34">
        <v>17.46</v>
      </c>
      <c r="I18" s="34">
        <v>4.0999999999999996</v>
      </c>
      <c r="J18" s="34">
        <v>39.840000000000003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34"/>
      <c r="G19" s="34">
        <v>40</v>
      </c>
      <c r="H19" s="34">
        <v>2.4500000000000002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34"/>
      <c r="G20" s="34">
        <v>91.96</v>
      </c>
      <c r="H20" s="34">
        <v>4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760</v>
      </c>
      <c r="F23" s="24">
        <f>SUM(F15:F22)</f>
        <v>110</v>
      </c>
      <c r="G23" s="24">
        <f t="shared" ref="G23:J23" si="1">SUM(G15:G22)</f>
        <v>738.29000000000008</v>
      </c>
      <c r="H23" s="24">
        <f t="shared" si="1"/>
        <v>50.120000000000005</v>
      </c>
      <c r="I23" s="24">
        <f t="shared" si="1"/>
        <v>23.139999999999997</v>
      </c>
      <c r="J23" s="24">
        <f t="shared" si="1"/>
        <v>103.77500000000001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56">
        <v>224</v>
      </c>
      <c r="D4" s="35" t="s">
        <v>40</v>
      </c>
      <c r="E4" s="72">
        <v>300</v>
      </c>
      <c r="F4" s="77">
        <v>82.39</v>
      </c>
      <c r="G4" s="33">
        <v>350</v>
      </c>
      <c r="H4" s="33">
        <v>17.55</v>
      </c>
      <c r="I4" s="33">
        <v>15.54</v>
      </c>
      <c r="J4" s="33">
        <v>36.840000000000003</v>
      </c>
    </row>
    <row r="5" spans="1:10" x14ac:dyDescent="0.25">
      <c r="A5" s="6"/>
      <c r="B5" s="1" t="s">
        <v>26</v>
      </c>
      <c r="C5" s="35">
        <v>352</v>
      </c>
      <c r="D5" s="35" t="s">
        <v>49</v>
      </c>
      <c r="E5" s="36">
        <v>200</v>
      </c>
      <c r="F5" s="34"/>
      <c r="G5" s="34">
        <v>145.08000000000001</v>
      </c>
      <c r="H5" s="34">
        <v>0.24</v>
      </c>
      <c r="I5" s="34">
        <v>0.12</v>
      </c>
      <c r="J5" s="34">
        <v>35.76</v>
      </c>
    </row>
    <row r="6" spans="1:10" x14ac:dyDescent="0.25">
      <c r="A6" s="6"/>
      <c r="B6" s="1" t="s">
        <v>22</v>
      </c>
      <c r="C6" s="36"/>
      <c r="D6" s="54"/>
      <c r="E6" s="73"/>
      <c r="F6" s="34"/>
      <c r="G6" s="34"/>
      <c r="H6" s="34"/>
      <c r="I6" s="34"/>
      <c r="J6" s="34"/>
    </row>
    <row r="7" spans="1:10" x14ac:dyDescent="0.25">
      <c r="A7" s="6"/>
      <c r="B7" s="1" t="s">
        <v>18</v>
      </c>
      <c r="C7" s="58"/>
      <c r="D7" s="44"/>
      <c r="E7" s="43"/>
      <c r="F7" s="74"/>
      <c r="G7" s="74"/>
      <c r="H7" s="74"/>
      <c r="I7" s="74"/>
      <c r="J7" s="74"/>
    </row>
    <row r="8" spans="1:10" x14ac:dyDescent="0.25">
      <c r="A8" s="6"/>
      <c r="B8" s="25"/>
      <c r="C8" s="36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9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SUM(E4:E10)</f>
        <v>500</v>
      </c>
      <c r="F11" s="24">
        <f>SUM(F4:F10)</f>
        <v>82.39</v>
      </c>
      <c r="G11" s="24">
        <f t="shared" ref="G11:J11" si="0">SUM(G4:G10)</f>
        <v>495.08000000000004</v>
      </c>
      <c r="H11" s="24">
        <f t="shared" si="0"/>
        <v>17.79</v>
      </c>
      <c r="I11" s="24">
        <f t="shared" si="0"/>
        <v>15.659999999999998</v>
      </c>
      <c r="J11" s="24">
        <f t="shared" si="0"/>
        <v>72.599999999999994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66"/>
      <c r="D15" s="65"/>
      <c r="E15" s="66"/>
      <c r="F15" s="79">
        <v>110</v>
      </c>
      <c r="G15" s="67"/>
      <c r="H15" s="64"/>
      <c r="I15" s="64"/>
      <c r="J15" s="64"/>
    </row>
    <row r="16" spans="1:10" x14ac:dyDescent="0.25">
      <c r="A16" s="6"/>
      <c r="B16" s="1" t="s">
        <v>15</v>
      </c>
      <c r="C16" s="38">
        <v>96</v>
      </c>
      <c r="D16" s="35" t="s">
        <v>48</v>
      </c>
      <c r="E16" s="38">
        <v>200</v>
      </c>
      <c r="F16" s="48"/>
      <c r="G16" s="34">
        <v>132.9</v>
      </c>
      <c r="H16" s="34">
        <v>2.2000000000000002</v>
      </c>
      <c r="I16" s="34">
        <v>5.2</v>
      </c>
      <c r="J16" s="34">
        <v>15.58</v>
      </c>
    </row>
    <row r="17" spans="1:10" x14ac:dyDescent="0.25">
      <c r="A17" s="6"/>
      <c r="B17" s="1" t="s">
        <v>16</v>
      </c>
      <c r="C17" s="38">
        <v>288</v>
      </c>
      <c r="D17" s="35" t="s">
        <v>53</v>
      </c>
      <c r="E17" s="46">
        <v>100</v>
      </c>
      <c r="F17" s="34"/>
      <c r="G17" s="34">
        <v>268</v>
      </c>
      <c r="H17" s="34">
        <v>26</v>
      </c>
      <c r="I17" s="34">
        <v>16</v>
      </c>
      <c r="J17" s="34"/>
    </row>
    <row r="18" spans="1:10" x14ac:dyDescent="0.25">
      <c r="A18" s="6"/>
      <c r="B18" s="1" t="s">
        <v>17</v>
      </c>
      <c r="C18" s="61">
        <v>312</v>
      </c>
      <c r="D18" s="35" t="s">
        <v>32</v>
      </c>
      <c r="E18" s="62">
        <v>150</v>
      </c>
      <c r="F18" s="33"/>
      <c r="G18" s="33">
        <f>915/100*15</f>
        <v>137.25</v>
      </c>
      <c r="H18" s="33">
        <v>16.93</v>
      </c>
      <c r="I18" s="33">
        <f>32.01/100/15</f>
        <v>2.1340000000000001E-2</v>
      </c>
      <c r="J18" s="33">
        <f>136.26/100*15</f>
        <v>20.438999999999997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34"/>
      <c r="G19" s="34">
        <v>40</v>
      </c>
      <c r="H19" s="34">
        <v>2.4500000000000002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40"/>
      <c r="D20" s="35" t="s">
        <v>29</v>
      </c>
      <c r="E20" s="38">
        <v>50</v>
      </c>
      <c r="F20" s="34"/>
      <c r="G20" s="34">
        <v>91.96</v>
      </c>
      <c r="H20" s="34">
        <v>4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110</v>
      </c>
      <c r="G23" s="24">
        <f t="shared" ref="G23:J23" si="1">SUM(G15:G22)</f>
        <v>670.11</v>
      </c>
      <c r="H23" s="24">
        <f t="shared" si="1"/>
        <v>51.58</v>
      </c>
      <c r="I23" s="24">
        <f t="shared" si="1"/>
        <v>22.101339999999997</v>
      </c>
      <c r="J23" s="24">
        <f t="shared" si="1"/>
        <v>65.248999999999995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27</v>
      </c>
      <c r="C1" s="81"/>
      <c r="D1" s="82"/>
      <c r="E1" t="s">
        <v>21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x14ac:dyDescent="0.25">
      <c r="A4" s="3" t="s">
        <v>10</v>
      </c>
      <c r="B4" s="4" t="s">
        <v>11</v>
      </c>
      <c r="C4" s="47">
        <v>173</v>
      </c>
      <c r="D4" s="75" t="s">
        <v>41</v>
      </c>
      <c r="E4" s="47">
        <v>230</v>
      </c>
      <c r="F4" s="78">
        <v>82.39</v>
      </c>
      <c r="G4" s="42">
        <v>246</v>
      </c>
      <c r="H4" s="42">
        <v>8.48</v>
      </c>
      <c r="I4" s="42">
        <v>3.8</v>
      </c>
      <c r="J4" s="42">
        <v>44.2</v>
      </c>
    </row>
    <row r="5" spans="1:10" x14ac:dyDescent="0.25">
      <c r="A5" s="6"/>
      <c r="B5" s="1" t="s">
        <v>26</v>
      </c>
      <c r="C5" s="35">
        <v>382</v>
      </c>
      <c r="D5" s="35" t="s">
        <v>51</v>
      </c>
      <c r="E5" s="36">
        <v>200</v>
      </c>
      <c r="F5" s="34"/>
      <c r="G5" s="34">
        <v>198.6</v>
      </c>
      <c r="H5" s="34">
        <f>20.39/10*2</f>
        <v>4.0780000000000003</v>
      </c>
      <c r="I5" s="34">
        <f>17.72/10*2</f>
        <v>3.5439999999999996</v>
      </c>
      <c r="J5" s="34">
        <f>87.89/10*2</f>
        <v>17.577999999999999</v>
      </c>
    </row>
    <row r="6" spans="1:10" x14ac:dyDescent="0.25">
      <c r="A6" s="6"/>
      <c r="B6" s="1" t="s">
        <v>22</v>
      </c>
      <c r="C6" s="36">
        <v>3</v>
      </c>
      <c r="D6" s="35" t="s">
        <v>39</v>
      </c>
      <c r="E6" s="36">
        <v>50</v>
      </c>
      <c r="F6" s="34"/>
      <c r="G6" s="34">
        <v>151.80000000000001</v>
      </c>
      <c r="H6" s="34">
        <v>2.33</v>
      </c>
      <c r="I6" s="34">
        <v>8.09</v>
      </c>
      <c r="J6" s="34">
        <v>15.55</v>
      </c>
    </row>
    <row r="7" spans="1:10" x14ac:dyDescent="0.25">
      <c r="A7" s="6"/>
      <c r="B7" s="1" t="s">
        <v>18</v>
      </c>
      <c r="C7" s="35">
        <v>209</v>
      </c>
      <c r="D7" s="35" t="s">
        <v>42</v>
      </c>
      <c r="E7" s="36">
        <v>20</v>
      </c>
      <c r="F7" s="34"/>
      <c r="G7" s="34">
        <v>31.5</v>
      </c>
      <c r="H7" s="34">
        <v>2.54</v>
      </c>
      <c r="I7" s="34">
        <v>2.2999999999999998</v>
      </c>
      <c r="J7" s="34">
        <v>0.14000000000000001</v>
      </c>
    </row>
    <row r="8" spans="1:10" x14ac:dyDescent="0.25">
      <c r="A8" s="6"/>
      <c r="B8" s="25"/>
      <c r="C8" s="36"/>
      <c r="D8" s="35"/>
      <c r="E8" s="36"/>
      <c r="F8" s="34"/>
      <c r="G8" s="34"/>
      <c r="H8" s="34"/>
      <c r="I8" s="34"/>
      <c r="J8" s="70"/>
    </row>
    <row r="9" spans="1:10" x14ac:dyDescent="0.25">
      <c r="A9" s="6"/>
      <c r="B9" s="25"/>
      <c r="C9" s="35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SUM(E4:E9)</f>
        <v>500</v>
      </c>
      <c r="F11" s="24">
        <f>SUM(F4:F10)</f>
        <v>82.39</v>
      </c>
      <c r="G11" s="24">
        <f t="shared" ref="G11:I11" si="0">SUM(G4:G10)</f>
        <v>627.90000000000009</v>
      </c>
      <c r="H11" s="24">
        <f t="shared" si="0"/>
        <v>17.428000000000001</v>
      </c>
      <c r="I11" s="24">
        <f t="shared" si="0"/>
        <v>17.733999999999998</v>
      </c>
      <c r="J11" s="24">
        <f>SUM(J4:J9)</f>
        <v>77.468000000000004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0"/>
      <c r="D15" s="55"/>
      <c r="E15" s="50"/>
      <c r="F15" s="79">
        <v>110</v>
      </c>
      <c r="G15" s="45"/>
      <c r="H15" s="45"/>
      <c r="I15" s="45"/>
      <c r="J15" s="45"/>
    </row>
    <row r="16" spans="1:10" x14ac:dyDescent="0.25">
      <c r="A16" s="6"/>
      <c r="B16" s="1" t="s">
        <v>15</v>
      </c>
      <c r="C16" s="52">
        <v>82</v>
      </c>
      <c r="D16" s="68" t="s">
        <v>33</v>
      </c>
      <c r="E16" s="53">
        <v>200</v>
      </c>
      <c r="F16" s="33"/>
      <c r="G16" s="33">
        <v>155</v>
      </c>
      <c r="H16" s="33">
        <v>23.82</v>
      </c>
      <c r="I16" s="33">
        <f>(19.68/4)+0.2</f>
        <v>5.12</v>
      </c>
      <c r="J16" s="33">
        <f>43.73/4</f>
        <v>10.932499999999999</v>
      </c>
    </row>
    <row r="17" spans="1:10" x14ac:dyDescent="0.25">
      <c r="A17" s="6"/>
      <c r="B17" s="1" t="s">
        <v>16</v>
      </c>
      <c r="C17" s="50">
        <v>268</v>
      </c>
      <c r="D17" s="44" t="s">
        <v>54</v>
      </c>
      <c r="E17" s="51">
        <v>100</v>
      </c>
      <c r="F17" s="45"/>
      <c r="G17" s="34">
        <v>189.76</v>
      </c>
      <c r="H17" s="34">
        <v>8.4499999999999993</v>
      </c>
      <c r="I17" s="34">
        <v>9.85</v>
      </c>
      <c r="J17" s="34">
        <v>10.36</v>
      </c>
    </row>
    <row r="18" spans="1:10" x14ac:dyDescent="0.25">
      <c r="A18" s="6"/>
      <c r="B18" s="1" t="s">
        <v>17</v>
      </c>
      <c r="C18" s="38">
        <v>309</v>
      </c>
      <c r="D18" s="35" t="s">
        <v>31</v>
      </c>
      <c r="E18" s="38">
        <v>150</v>
      </c>
      <c r="F18" s="34"/>
      <c r="G18" s="34">
        <v>201.9</v>
      </c>
      <c r="H18" s="34">
        <v>7.34</v>
      </c>
      <c r="I18" s="34">
        <v>7.5</v>
      </c>
      <c r="J18" s="34">
        <v>28.5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8">
        <v>200</v>
      </c>
      <c r="F19" s="34"/>
      <c r="G19" s="34">
        <v>40</v>
      </c>
      <c r="H19" s="34">
        <v>2.4500000000000002</v>
      </c>
      <c r="I19" s="34"/>
      <c r="J19" s="34">
        <v>9.4700000000000006</v>
      </c>
    </row>
    <row r="20" spans="1:10" x14ac:dyDescent="0.25">
      <c r="A20" s="6"/>
      <c r="B20" s="1" t="s">
        <v>23</v>
      </c>
      <c r="C20" s="38"/>
      <c r="D20" s="35" t="s">
        <v>29</v>
      </c>
      <c r="E20" s="38">
        <v>50</v>
      </c>
      <c r="F20" s="34"/>
      <c r="G20" s="34">
        <v>91.96</v>
      </c>
      <c r="H20" s="34">
        <v>4</v>
      </c>
      <c r="I20" s="34">
        <v>0.88</v>
      </c>
      <c r="J20" s="34">
        <v>19.760000000000002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110</v>
      </c>
      <c r="G23" s="24">
        <f t="shared" ref="G23:J23" si="1">SUM(G15:G22)</f>
        <v>678.62</v>
      </c>
      <c r="H23" s="24">
        <f t="shared" si="1"/>
        <v>46.06</v>
      </c>
      <c r="I23" s="24">
        <f t="shared" si="1"/>
        <v>23.349999999999998</v>
      </c>
      <c r="J23" s="24">
        <f t="shared" si="1"/>
        <v>79.022499999999994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2.0</cp:lastModifiedBy>
  <cp:lastPrinted>2025-03-18T14:55:28Z</cp:lastPrinted>
  <dcterms:created xsi:type="dcterms:W3CDTF">2015-06-05T18:19:34Z</dcterms:created>
  <dcterms:modified xsi:type="dcterms:W3CDTF">2026-02-26T13:34:21Z</dcterms:modified>
</cp:coreProperties>
</file>