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калькуляция 2011\2025 (2024)\МЕНЮ НА САЙТ\"/>
    </mc:Choice>
  </mc:AlternateContent>
  <xr:revisionPtr revIDLastSave="0" documentId="13_ncr:1_{259E89D8-A014-4CF5-8069-42AC80252C0D}" xr6:coauthVersionLast="37" xr6:coauthVersionMax="37" xr10:uidLastSave="{00000000-0000-0000-0000-000000000000}"/>
  <bookViews>
    <workbookView xWindow="0" yWindow="0" windowWidth="19200" windowHeight="6930" xr2:uid="{00000000-000D-0000-FFFF-FFFF00000000}"/>
  </bookViews>
  <sheets>
    <sheet name="14" sheetId="4" r:id="rId1"/>
    <sheet name="15" sheetId="6" r:id="rId2"/>
    <sheet name="16" sheetId="7" r:id="rId3"/>
    <sheet name="17" sheetId="8" r:id="rId4"/>
    <sheet name="18" sheetId="9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7" l="1"/>
  <c r="I5" i="7"/>
  <c r="H5" i="7"/>
  <c r="G5" i="7"/>
  <c r="J23" i="9" l="1"/>
  <c r="G23" i="9"/>
  <c r="F23" i="9"/>
  <c r="E23" i="9"/>
  <c r="I23" i="9"/>
  <c r="H23" i="9"/>
  <c r="J11" i="9"/>
  <c r="G11" i="9"/>
  <c r="F11" i="9"/>
  <c r="E11" i="9"/>
  <c r="I11" i="9"/>
  <c r="H11" i="9"/>
  <c r="I16" i="8" l="1"/>
  <c r="H16" i="8"/>
  <c r="I18" i="7"/>
  <c r="H18" i="7"/>
  <c r="G18" i="7"/>
  <c r="I16" i="6"/>
  <c r="H16" i="6"/>
  <c r="J18" i="4"/>
  <c r="I18" i="4"/>
  <c r="H18" i="4"/>
  <c r="G18" i="4"/>
  <c r="I16" i="4"/>
  <c r="H16" i="4"/>
  <c r="G16" i="4"/>
  <c r="F11" i="4" l="1"/>
  <c r="G11" i="4"/>
  <c r="H11" i="4"/>
  <c r="I11" i="4"/>
  <c r="J11" i="4"/>
  <c r="E11" i="4"/>
  <c r="J23" i="8" l="1"/>
  <c r="I23" i="8"/>
  <c r="H23" i="8"/>
  <c r="G23" i="8"/>
  <c r="F23" i="8"/>
  <c r="E23" i="8"/>
  <c r="J11" i="8"/>
  <c r="I11" i="8"/>
  <c r="H11" i="8"/>
  <c r="G11" i="8"/>
  <c r="F11" i="8"/>
  <c r="E11" i="8"/>
  <c r="J23" i="7"/>
  <c r="I23" i="7"/>
  <c r="H23" i="7"/>
  <c r="G23" i="7"/>
  <c r="F23" i="7"/>
  <c r="E23" i="7"/>
  <c r="J11" i="7"/>
  <c r="I11" i="7"/>
  <c r="H11" i="7"/>
  <c r="G11" i="7"/>
  <c r="F11" i="7"/>
  <c r="E11" i="7"/>
  <c r="J23" i="6"/>
  <c r="I23" i="6"/>
  <c r="H23" i="6"/>
  <c r="G23" i="6"/>
  <c r="F23" i="6"/>
  <c r="E23" i="6"/>
  <c r="J11" i="6"/>
  <c r="I11" i="6"/>
  <c r="H11" i="6"/>
  <c r="G11" i="6"/>
  <c r="F11" i="6"/>
  <c r="E11" i="6"/>
  <c r="E23" i="4"/>
  <c r="J23" i="4"/>
  <c r="I23" i="4"/>
  <c r="H23" i="4"/>
  <c r="G23" i="4"/>
  <c r="F23" i="4"/>
</calcChain>
</file>

<file path=xl/sharedStrings.xml><?xml version="1.0" encoding="utf-8"?>
<sst xmlns="http://schemas.openxmlformats.org/spreadsheetml/2006/main" count="201" uniqueCount="61">
  <si>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</si>
  <si>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</si>
  <si>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</si>
  <si>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</si>
  <si>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</si>
  <si>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</si>
  <si>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</si>
  <si>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</si>
  <si>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</si>
  <si>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</si>
  <si>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</si>
  <si>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</si>
  <si>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</si>
  <si>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</si>
  <si>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</si>
  <si>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</si>
  <si>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</si>
  <si>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</si>
  <si>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</si>
  <si>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</si>
  <si>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</si>
  <si>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</si>
  <si>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</si>
  <si>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</si>
  <si>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</si>
  <si>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</si>
  <si>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</si>
  <si>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"Эммаусская СОШ"</t>
  </si>
  <si>
    <t>Чай с сахаром</t>
  </si>
  <si>
    <t>Хлеб ржано-пшеничный</t>
  </si>
  <si>
    <t>Макароны отварные с маслом</t>
  </si>
  <si>
    <t>Пюре картофельное</t>
  </si>
  <si>
    <t xml:space="preserve">Борщ </t>
  </si>
  <si>
    <t>Фрукт</t>
  </si>
  <si>
    <t>"Согласовано" директор школы:                                                                   Ю.М. Чумаков</t>
  </si>
  <si>
    <t>Индивидуальный предприниматель:                                                         Г.В. Глаголева</t>
  </si>
  <si>
    <t>Каша пшенная молочная с маслом</t>
  </si>
  <si>
    <t>Какао с молоком</t>
  </si>
  <si>
    <t>Щи из св капусты с картоф на мясокост бульоне</t>
  </si>
  <si>
    <t xml:space="preserve">Рассольник ленинградский с крупой пшеничной </t>
  </si>
  <si>
    <t>Голень куриная</t>
  </si>
  <si>
    <t xml:space="preserve">Бутерброд с маслом и сыром </t>
  </si>
  <si>
    <t>Кофейный напиток</t>
  </si>
  <si>
    <t>234/304</t>
  </si>
  <si>
    <t>Котлета рыбная с соусом и отварным рисом</t>
  </si>
  <si>
    <t>Каша из хлопьев овсяных</t>
  </si>
  <si>
    <t>Кисель из яблок</t>
  </si>
  <si>
    <t>Котлета рубленная из птицы с макаронами</t>
  </si>
  <si>
    <t>Суп с макарон изделиями и картофелем на курин бульоне</t>
  </si>
  <si>
    <t>Шницель мясной</t>
  </si>
  <si>
    <t>Ёжики мясные</t>
  </si>
  <si>
    <t>Колбаска мясная</t>
  </si>
  <si>
    <t>Рагу овощное</t>
  </si>
  <si>
    <t>Суп картофельный с горохом на мясокостном бульоне</t>
  </si>
  <si>
    <t>Котлета рыбная с соусом</t>
  </si>
  <si>
    <t>Греча отварная</t>
  </si>
  <si>
    <t xml:space="preserve">Каша молочная из риса </t>
  </si>
  <si>
    <t>Бут-д с маслом</t>
  </si>
  <si>
    <t>Хлеб пшеничный</t>
  </si>
  <si>
    <t>Компот из свеж яблок</t>
  </si>
  <si>
    <t>Яйцо куриное сваренное вкрутую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</si>
</sst>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</font>
    <font>
      <i/>
      <sz val="9"/>
      <name val="Calibri"/>
      <family val="2"/>
      <charset val="204"/>
      <scheme val="minor"/>
    </font>
    <font>
      <i/>
      <sz val="10"/>
      <name val="Calibri"/>
      <family val="2"/>
      <charset val="204"/>
    </font>
    <font>
      <i/>
      <sz val="9"/>
      <color theme="1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3" fontId="2" fillId="0" borderId="1" xfId="1" applyFont="1" applyBorder="1" applyAlignment="1" applyProtection="1">
      <alignment horizontal="right" vertical="center" wrapText="1"/>
      <protection hidden="1"/>
    </xf>
    <xf numFmtId="43" fontId="2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Font="1" applyFill="1" applyBorder="1" applyAlignment="1" applyProtection="1">
      <alignment horizontal="center" vertical="top" wrapText="1"/>
      <protection hidden="1"/>
    </xf>
    <xf numFmtId="0" fontId="3" fillId="0" borderId="1" xfId="0" applyFont="1" applyFill="1" applyBorder="1" applyAlignment="1" applyProtection="1">
      <alignment vertical="top" wrapText="1"/>
      <protection hidden="1"/>
    </xf>
    <xf numFmtId="0" fontId="4" fillId="0" borderId="1" xfId="0" applyFont="1" applyFill="1" applyBorder="1" applyAlignment="1" applyProtection="1">
      <alignment vertical="top" wrapText="1"/>
      <protection hidden="1"/>
    </xf>
    <xf numFmtId="0" fontId="3" fillId="0" borderId="1" xfId="0" applyFont="1" applyFill="1" applyBorder="1" applyAlignment="1" applyProtection="1">
      <alignment horizontal="right" vertical="top" wrapText="1"/>
      <protection hidden="1"/>
    </xf>
    <xf numFmtId="43" fontId="3" fillId="0" borderId="1" xfId="1" applyFont="1" applyFill="1" applyBorder="1" applyAlignment="1" applyProtection="1">
      <alignment horizontal="right" vertical="center" wrapText="1"/>
      <protection hidden="1"/>
    </xf>
    <xf numFmtId="0" fontId="5" fillId="0" borderId="1" xfId="0" applyFont="1" applyFill="1" applyBorder="1" applyAlignment="1" applyProtection="1">
      <alignment horizontal="right" vertical="top" wrapText="1"/>
      <protection hidden="1"/>
    </xf>
    <xf numFmtId="0" fontId="5" fillId="0" borderId="1" xfId="0" applyFont="1" applyFill="1" applyBorder="1" applyAlignment="1" applyProtection="1">
      <alignment vertical="top" wrapText="1"/>
      <protection hidden="1"/>
    </xf>
    <xf numFmtId="43" fontId="5" fillId="0" borderId="1" xfId="1" applyFont="1" applyFill="1" applyBorder="1" applyAlignment="1" applyProtection="1">
      <alignment horizontal="right" vertical="center" wrapText="1"/>
      <protection hidden="1"/>
    </xf>
    <xf numFmtId="0" fontId="3" fillId="0" borderId="1" xfId="0" applyFont="1" applyFill="1" applyBorder="1" applyAlignment="1" applyProtection="1">
      <alignment horizontal="center" vertical="top" wrapText="1"/>
      <protection hidden="1"/>
    </xf>
    <xf numFmtId="0" fontId="6" fillId="0" borderId="1" xfId="0" applyFont="1" applyFill="1" applyBorder="1" applyAlignment="1" applyProtection="1">
      <alignment horizontal="right" vertical="top" wrapText="1"/>
      <protection hidden="1"/>
    </xf>
    <xf numFmtId="2" fontId="3" fillId="0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" xfId="0" applyNumberFormat="1" applyFont="1" applyFill="1" applyBorder="1" applyAlignment="1" applyProtection="1">
      <alignment horizontal="center" vertical="top" wrapText="1"/>
      <protection hidden="1"/>
    </xf>
    <xf numFmtId="0" fontId="5" fillId="0" borderId="1" xfId="0" applyFont="1" applyFill="1" applyBorder="1" applyAlignment="1" applyProtection="1">
      <alignment horizontal="center" vertical="top" wrapText="1"/>
      <protection hidden="1"/>
    </xf>
    <xf numFmtId="0" fontId="2" fillId="3" borderId="1" xfId="0" applyFont="1" applyFill="1" applyBorder="1" applyAlignment="1" applyProtection="1">
      <alignment horizontal="center" vertical="top" wrapText="1"/>
      <protection hidden="1"/>
    </xf>
    <xf numFmtId="0" fontId="7" fillId="0" borderId="1" xfId="0" applyFont="1" applyFill="1" applyBorder="1" applyAlignment="1" applyProtection="1">
      <alignment vertical="top" wrapText="1"/>
      <protection hidden="1"/>
    </xf>
    <xf numFmtId="0" fontId="2" fillId="0" borderId="17" xfId="0" applyFont="1" applyFill="1" applyBorder="1" applyAlignment="1" applyProtection="1">
      <alignment horizontal="right" vertical="top" wrapText="1"/>
      <protection hidden="1"/>
    </xf>
    <xf numFmtId="43" fontId="2" fillId="0" borderId="2" xfId="1" applyFont="1" applyFill="1" applyBorder="1" applyAlignment="1" applyProtection="1">
      <alignment horizontal="right" vertical="center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43" fontId="2" fillId="0" borderId="4" xfId="1" applyFont="1" applyFill="1" applyBorder="1" applyAlignment="1" applyProtection="1">
      <alignment horizontal="right" vertical="center" wrapText="1"/>
      <protection hidden="1"/>
    </xf>
    <xf numFmtId="0" fontId="3" fillId="0" borderId="4" xfId="0" applyFont="1" applyFill="1" applyBorder="1" applyAlignment="1" applyProtection="1">
      <alignment vertical="top" wrapText="1"/>
      <protection hidden="1"/>
    </xf>
    <xf numFmtId="0" fontId="2" fillId="0" borderId="4" xfId="0" applyFont="1" applyFill="1" applyBorder="1" applyAlignment="1" applyProtection="1">
      <alignment horizontal="center" vertical="top" wrapText="1"/>
      <protection hidden="1"/>
    </xf>
    <xf numFmtId="43" fontId="8" fillId="0" borderId="4" xfId="1" applyFont="1" applyFill="1" applyBorder="1" applyAlignment="1" applyProtection="1">
      <alignment horizontal="right" vertical="center" wrapText="1"/>
      <protection hidden="1"/>
    </xf>
    <xf numFmtId="0" fontId="2" fillId="3" borderId="1" xfId="0" applyFont="1" applyFill="1" applyBorder="1" applyAlignment="1" applyProtection="1">
      <alignment vertical="top" wrapText="1"/>
      <protection hidden="1"/>
    </xf>
    <xf numFmtId="0" fontId="2" fillId="0" borderId="1" xfId="0" applyFont="1" applyBorder="1" applyAlignment="1" applyProtection="1">
      <alignment horizontal="right" vertical="top" wrapText="1"/>
      <protection hidden="1"/>
    </xf>
    <xf numFmtId="0" fontId="6" fillId="0" borderId="0" xfId="0" applyFont="1" applyFill="1" applyAlignment="1">
      <alignment horizontal="justify" vertical="center"/>
    </xf>
    <xf numFmtId="43" fontId="9" fillId="0" borderId="1" xfId="1" applyFont="1" applyFill="1" applyBorder="1" applyAlignment="1" applyProtection="1">
      <alignment horizontal="right" vertical="center" wrapText="1"/>
      <protection hidden="1"/>
    </xf>
    <xf numFmtId="0" fontId="6" fillId="0" borderId="17" xfId="0" applyFont="1" applyFill="1" applyBorder="1" applyAlignment="1" applyProtection="1">
      <alignment horizontal="right" vertical="top" wrapText="1"/>
      <protection hidden="1"/>
    </xf>
    <xf numFmtId="0" fontId="6" fillId="0" borderId="1" xfId="0" applyFont="1" applyFill="1" applyBorder="1" applyAlignment="1" applyProtection="1">
      <alignment vertical="top" wrapText="1"/>
      <protection hidden="1"/>
    </xf>
    <xf numFmtId="0" fontId="6" fillId="0" borderId="1" xfId="0" applyFont="1" applyFill="1" applyBorder="1" applyAlignment="1">
      <alignment horizontal="justify" vertical="center"/>
    </xf>
    <xf numFmtId="0" fontId="2" fillId="3" borderId="1" xfId="0" applyNumberFormat="1" applyFont="1" applyFill="1" applyBorder="1" applyAlignment="1" applyProtection="1">
      <alignment horizontal="right" vertical="top" wrapText="1"/>
      <protection hidden="1"/>
    </xf>
    <xf numFmtId="0" fontId="2" fillId="0" borderId="19" xfId="0" applyFont="1" applyBorder="1" applyAlignment="1" applyProtection="1">
      <alignment vertical="top" wrapText="1"/>
      <protection hidden="1"/>
    </xf>
    <xf numFmtId="0" fontId="2" fillId="0" borderId="19" xfId="0" applyFont="1" applyBorder="1" applyAlignment="1" applyProtection="1">
      <alignment horizontal="center" vertical="top" wrapText="1"/>
      <protection hidden="1"/>
    </xf>
    <xf numFmtId="43" fontId="10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" xfId="0" applyFont="1" applyBorder="1" applyAlignment="1" applyProtection="1">
      <alignment horizontal="center" vertical="top" wrapText="1"/>
      <protection hidden="1"/>
    </xf>
    <xf numFmtId="0" fontId="4" fillId="0" borderId="1" xfId="0" applyFont="1" applyFill="1" applyBorder="1" applyAlignment="1" applyProtection="1">
      <alignment horizontal="center" vertical="top" wrapText="1"/>
      <protection hidden="1"/>
    </xf>
    <xf numFmtId="43" fontId="11" fillId="0" borderId="1" xfId="1" applyFont="1" applyFill="1" applyBorder="1" applyAlignment="1" applyProtection="1">
      <alignment horizontal="right" vertical="center" wrapText="1"/>
      <protection hidden="1"/>
    </xf>
    <xf numFmtId="0" fontId="2" fillId="0" borderId="17" xfId="0" applyFont="1" applyFill="1" applyBorder="1" applyAlignment="1" applyProtection="1">
      <alignment vertical="top" wrapText="1"/>
      <protection hidden="1"/>
    </xf>
    <xf numFmtId="0" fontId="2" fillId="0" borderId="1" xfId="0" applyFont="1" applyFill="1" applyBorder="1" applyAlignment="1" applyProtection="1">
      <alignment horizontal="left" vertical="top" wrapText="1"/>
      <protection hidden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tabSelected="1" zoomScaleNormal="100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21</v>
      </c>
      <c r="F1" s="21"/>
      <c r="I1" t="s">
        <v>1</v>
      </c>
      <c r="J1" s="20">
        <v>45579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47">
        <v>173</v>
      </c>
      <c r="D4" s="62" t="s">
        <v>36</v>
      </c>
      <c r="E4" s="47">
        <v>260</v>
      </c>
      <c r="F4" s="70">
        <v>94.88</v>
      </c>
      <c r="G4" s="42">
        <v>8.48</v>
      </c>
      <c r="H4" s="42">
        <v>3.8</v>
      </c>
      <c r="I4" s="42">
        <v>44.2</v>
      </c>
      <c r="J4" s="42">
        <v>246</v>
      </c>
    </row>
    <row r="5" spans="1:10" x14ac:dyDescent="0.25">
      <c r="A5" s="6"/>
      <c r="B5" s="1" t="s">
        <v>26</v>
      </c>
      <c r="C5" s="36">
        <v>379</v>
      </c>
      <c r="D5" s="35" t="s">
        <v>42</v>
      </c>
      <c r="E5" s="36">
        <v>200</v>
      </c>
      <c r="F5" s="34"/>
      <c r="G5" s="34">
        <v>3.17</v>
      </c>
      <c r="H5" s="34">
        <v>2.68</v>
      </c>
      <c r="I5" s="34">
        <v>15.95</v>
      </c>
      <c r="J5" s="34">
        <v>100.6</v>
      </c>
    </row>
    <row r="6" spans="1:10" x14ac:dyDescent="0.25">
      <c r="A6" s="6"/>
      <c r="B6" s="1" t="s">
        <v>22</v>
      </c>
      <c r="C6" s="64">
        <v>3</v>
      </c>
      <c r="D6" s="65" t="s">
        <v>41</v>
      </c>
      <c r="E6" s="41">
        <v>55</v>
      </c>
      <c r="F6" s="48"/>
      <c r="G6" s="42">
        <v>5.81</v>
      </c>
      <c r="H6" s="42">
        <v>12.52</v>
      </c>
      <c r="I6" s="42">
        <v>15.55</v>
      </c>
      <c r="J6" s="42">
        <v>205.8</v>
      </c>
    </row>
    <row r="7" spans="1:10" x14ac:dyDescent="0.25">
      <c r="A7" s="6"/>
      <c r="B7" s="1" t="s">
        <v>18</v>
      </c>
      <c r="C7" s="36"/>
      <c r="D7" s="35"/>
      <c r="E7" s="37"/>
      <c r="F7" s="34"/>
      <c r="G7" s="34"/>
      <c r="H7" s="34"/>
      <c r="I7" s="34"/>
      <c r="J7" s="34"/>
    </row>
    <row r="8" spans="1:10" x14ac:dyDescent="0.25">
      <c r="A8" s="6"/>
      <c r="B8" s="25"/>
      <c r="C8" s="64"/>
      <c r="D8" s="65"/>
      <c r="E8" s="41"/>
      <c r="F8" s="48"/>
      <c r="G8" s="42"/>
      <c r="H8" s="42"/>
      <c r="I8" s="42"/>
      <c r="J8" s="42"/>
    </row>
    <row r="9" spans="1:10" x14ac:dyDescent="0.25">
      <c r="A9" s="6"/>
      <c r="B9" s="25"/>
      <c r="C9" s="36"/>
      <c r="D9" s="35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SUM(E4:E10)</f>
        <v>515</v>
      </c>
      <c r="F11" s="24">
        <f>SUM(F4:F10)</f>
        <v>94.88</v>
      </c>
      <c r="G11" s="24">
        <f t="shared" ref="G11:J11" si="0">SUM(G4:G10)</f>
        <v>17.46</v>
      </c>
      <c r="H11" s="24">
        <f t="shared" si="0"/>
        <v>19</v>
      </c>
      <c r="I11" s="24">
        <f t="shared" si="0"/>
        <v>75.7</v>
      </c>
      <c r="J11" s="24">
        <f t="shared" si="0"/>
        <v>552.40000000000009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50"/>
      <c r="D15" s="52"/>
      <c r="E15" s="50"/>
      <c r="F15" s="63">
        <v>77.180000000000007</v>
      </c>
      <c r="G15" s="45"/>
      <c r="H15" s="45"/>
      <c r="I15" s="45"/>
      <c r="J15" s="55"/>
    </row>
    <row r="16" spans="1:10" ht="25.5" x14ac:dyDescent="0.25">
      <c r="A16" s="6"/>
      <c r="B16" s="1" t="s">
        <v>15</v>
      </c>
      <c r="C16" s="38">
        <v>112</v>
      </c>
      <c r="D16" s="35" t="s">
        <v>48</v>
      </c>
      <c r="E16" s="36">
        <v>200</v>
      </c>
      <c r="F16" s="34"/>
      <c r="G16" s="34">
        <f>10.27/4+0.8</f>
        <v>3.3674999999999997</v>
      </c>
      <c r="H16" s="34">
        <f>11.12/4+0.2</f>
        <v>2.98</v>
      </c>
      <c r="I16" s="34">
        <f>62.75/4</f>
        <v>15.6875</v>
      </c>
      <c r="J16" s="34">
        <v>154</v>
      </c>
    </row>
    <row r="17" spans="1:10" x14ac:dyDescent="0.25">
      <c r="A17" s="6"/>
      <c r="B17" s="1" t="s">
        <v>16</v>
      </c>
      <c r="C17" s="38">
        <v>288</v>
      </c>
      <c r="D17" s="35" t="s">
        <v>40</v>
      </c>
      <c r="E17" s="41">
        <v>100</v>
      </c>
      <c r="F17" s="34"/>
      <c r="G17" s="34">
        <v>26</v>
      </c>
      <c r="H17" s="34">
        <v>16</v>
      </c>
      <c r="I17" s="34"/>
      <c r="J17" s="34">
        <v>248</v>
      </c>
    </row>
    <row r="18" spans="1:10" x14ac:dyDescent="0.25">
      <c r="A18" s="6"/>
      <c r="B18" s="1" t="s">
        <v>17</v>
      </c>
      <c r="C18" s="38">
        <v>312</v>
      </c>
      <c r="D18" s="35" t="s">
        <v>31</v>
      </c>
      <c r="E18" s="37">
        <v>150</v>
      </c>
      <c r="F18" s="33"/>
      <c r="G18" s="34">
        <f>20.473/100*15</f>
        <v>3.0709499999999998</v>
      </c>
      <c r="H18" s="34">
        <f>32.01/100/15</f>
        <v>2.1340000000000001E-2</v>
      </c>
      <c r="I18" s="34">
        <f>136.26/100*15</f>
        <v>20.438999999999997</v>
      </c>
      <c r="J18" s="34">
        <f>915/100*15</f>
        <v>137.25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48"/>
      <c r="G19" s="34">
        <v>0.53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40"/>
      <c r="D20" s="35" t="s">
        <v>29</v>
      </c>
      <c r="E20" s="36">
        <v>50</v>
      </c>
      <c r="F20" s="48"/>
      <c r="G20" s="34">
        <v>2.2400000000000002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700</v>
      </c>
      <c r="F23" s="24">
        <f>SUM(F15:F22)</f>
        <v>77.180000000000007</v>
      </c>
      <c r="G23" s="24">
        <f t="shared" ref="G23:J23" si="1">SUM(G15:G22)</f>
        <v>35.208450000000006</v>
      </c>
      <c r="H23" s="24">
        <f t="shared" si="1"/>
        <v>19.881339999999998</v>
      </c>
      <c r="I23" s="24">
        <f t="shared" si="1"/>
        <v>65.356499999999997</v>
      </c>
      <c r="J23" s="24">
        <f t="shared" si="1"/>
        <v>671.21</v>
      </c>
    </row>
    <row r="26" spans="1:10" x14ac:dyDescent="0.25">
      <c r="A26" t="s">
        <v>34</v>
      </c>
    </row>
    <row r="29" spans="1:10" x14ac:dyDescent="0.25">
      <c r="A29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8"/>
  <sheetViews>
    <sheetView showGridLines="0" showRowColHeaders="0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21</v>
      </c>
      <c r="F1" s="21"/>
      <c r="I1" t="s">
        <v>1</v>
      </c>
      <c r="J1" s="20">
        <v>45580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61" t="s">
        <v>43</v>
      </c>
      <c r="D4" s="35" t="s">
        <v>44</v>
      </c>
      <c r="E4" s="61">
        <v>250</v>
      </c>
      <c r="F4" s="70">
        <v>94.88</v>
      </c>
      <c r="G4" s="33">
        <v>33.25</v>
      </c>
      <c r="H4" s="33">
        <v>12.84</v>
      </c>
      <c r="I4" s="33">
        <v>56.61</v>
      </c>
      <c r="J4" s="33">
        <v>450.11</v>
      </c>
    </row>
    <row r="5" spans="1:10" x14ac:dyDescent="0.25">
      <c r="A5" s="6"/>
      <c r="B5" s="1" t="s">
        <v>26</v>
      </c>
      <c r="C5" s="74">
        <v>342</v>
      </c>
      <c r="D5" s="75" t="s">
        <v>59</v>
      </c>
      <c r="E5" s="35">
        <v>200</v>
      </c>
      <c r="F5" s="34"/>
      <c r="G5" s="34">
        <v>0.16</v>
      </c>
      <c r="H5" s="34">
        <v>0.16</v>
      </c>
      <c r="I5" s="34">
        <v>23.88</v>
      </c>
      <c r="J5" s="34">
        <v>97.6</v>
      </c>
    </row>
    <row r="6" spans="1:10" x14ac:dyDescent="0.25">
      <c r="A6" s="6"/>
      <c r="B6" s="1" t="s">
        <v>22</v>
      </c>
      <c r="C6" s="36"/>
      <c r="D6" s="35" t="s">
        <v>29</v>
      </c>
      <c r="E6" s="35">
        <v>25</v>
      </c>
      <c r="F6" s="34"/>
      <c r="G6" s="34">
        <v>4</v>
      </c>
      <c r="H6" s="34">
        <v>0.88</v>
      </c>
      <c r="I6" s="34">
        <v>19.760000000000002</v>
      </c>
      <c r="J6" s="34">
        <v>91.96</v>
      </c>
    </row>
    <row r="7" spans="1:10" x14ac:dyDescent="0.25">
      <c r="A7" s="6"/>
      <c r="B7" s="1" t="s">
        <v>18</v>
      </c>
      <c r="C7" s="36">
        <v>338</v>
      </c>
      <c r="D7" s="35" t="s">
        <v>33</v>
      </c>
      <c r="E7" s="37">
        <v>100</v>
      </c>
      <c r="F7" s="34"/>
      <c r="G7" s="34">
        <v>0.4</v>
      </c>
      <c r="H7" s="34">
        <v>0.4</v>
      </c>
      <c r="I7" s="34">
        <v>9.8000000000000007</v>
      </c>
      <c r="J7" s="34">
        <v>47</v>
      </c>
    </row>
    <row r="8" spans="1:10" x14ac:dyDescent="0.25">
      <c r="A8" s="6"/>
      <c r="B8" s="25"/>
      <c r="C8" s="36"/>
      <c r="D8" s="35"/>
      <c r="E8" s="37"/>
      <c r="F8" s="34"/>
      <c r="G8" s="34"/>
      <c r="H8" s="34"/>
      <c r="I8" s="34"/>
      <c r="J8" s="34"/>
    </row>
    <row r="9" spans="1:10" x14ac:dyDescent="0.25">
      <c r="A9" s="6"/>
      <c r="B9" s="25"/>
      <c r="C9" s="36"/>
      <c r="D9" s="35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43"/>
      <c r="D10" s="44"/>
      <c r="E10" s="43"/>
      <c r="F10" s="45"/>
      <c r="G10" s="45"/>
      <c r="H10" s="45"/>
      <c r="I10" s="45"/>
      <c r="J10" s="45"/>
    </row>
    <row r="11" spans="1:10" ht="15.75" thickBot="1" x14ac:dyDescent="0.3">
      <c r="A11" s="7"/>
      <c r="B11" s="8"/>
      <c r="C11" s="8"/>
      <c r="D11" s="31"/>
      <c r="E11" s="18">
        <f>SUM(E4:E8)</f>
        <v>575</v>
      </c>
      <c r="F11" s="24">
        <f>SUM(F4:F10)</f>
        <v>94.88</v>
      </c>
      <c r="G11" s="24">
        <f t="shared" ref="G11:J11" si="0">SUM(G4:G10)</f>
        <v>37.809999999999995</v>
      </c>
      <c r="H11" s="24">
        <f t="shared" si="0"/>
        <v>14.280000000000001</v>
      </c>
      <c r="I11" s="24">
        <f t="shared" si="0"/>
        <v>110.05</v>
      </c>
      <c r="J11" s="24">
        <f t="shared" si="0"/>
        <v>686.67000000000007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38"/>
      <c r="D15" s="35"/>
      <c r="E15" s="38"/>
      <c r="F15" s="63">
        <v>77.180000000000007</v>
      </c>
      <c r="G15" s="34"/>
      <c r="H15" s="34"/>
      <c r="I15" s="34"/>
      <c r="J15" s="34"/>
    </row>
    <row r="16" spans="1:10" x14ac:dyDescent="0.25">
      <c r="A16" s="6"/>
      <c r="B16" s="1" t="s">
        <v>15</v>
      </c>
      <c r="C16" s="51">
        <v>82</v>
      </c>
      <c r="D16" s="60" t="s">
        <v>32</v>
      </c>
      <c r="E16" s="67">
        <v>200</v>
      </c>
      <c r="F16" s="33"/>
      <c r="G16" s="33">
        <v>23.82</v>
      </c>
      <c r="H16" s="33">
        <f>(19.68/4)+0.2</f>
        <v>5.12</v>
      </c>
      <c r="I16" s="33">
        <f>43.73/4</f>
        <v>10.932499999999999</v>
      </c>
      <c r="J16" s="33">
        <v>155</v>
      </c>
    </row>
    <row r="17" spans="1:10" x14ac:dyDescent="0.25">
      <c r="A17" s="6"/>
      <c r="B17" s="1" t="s">
        <v>16</v>
      </c>
      <c r="C17" s="38">
        <v>295</v>
      </c>
      <c r="D17" s="35" t="s">
        <v>49</v>
      </c>
      <c r="E17" s="41">
        <v>100</v>
      </c>
      <c r="F17" s="34"/>
      <c r="G17" s="34"/>
      <c r="H17" s="34">
        <v>10.88</v>
      </c>
      <c r="I17" s="34">
        <v>10.8</v>
      </c>
      <c r="J17" s="34">
        <v>189.76</v>
      </c>
    </row>
    <row r="18" spans="1:10" x14ac:dyDescent="0.25">
      <c r="A18" s="6"/>
      <c r="B18" s="1" t="s">
        <v>17</v>
      </c>
      <c r="C18" s="38">
        <v>309</v>
      </c>
      <c r="D18" s="35" t="s">
        <v>30</v>
      </c>
      <c r="E18" s="36">
        <v>150</v>
      </c>
      <c r="F18" s="34"/>
      <c r="G18" s="34">
        <v>7.34</v>
      </c>
      <c r="H18" s="34">
        <v>7.5</v>
      </c>
      <c r="I18" s="34">
        <v>28.5</v>
      </c>
      <c r="J18" s="34">
        <v>201.9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48"/>
      <c r="G19" s="34">
        <v>0.53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40"/>
      <c r="D20" s="35" t="s">
        <v>29</v>
      </c>
      <c r="E20" s="36">
        <v>50</v>
      </c>
      <c r="F20" s="34"/>
      <c r="G20" s="34">
        <v>2.2400000000000002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700</v>
      </c>
      <c r="F23" s="24">
        <f>SUM(F15:F22)</f>
        <v>77.180000000000007</v>
      </c>
      <c r="G23" s="24">
        <f t="shared" ref="G23:J23" si="1">SUM(G15:G22)</f>
        <v>33.93</v>
      </c>
      <c r="H23" s="24">
        <f t="shared" si="1"/>
        <v>24.38</v>
      </c>
      <c r="I23" s="24">
        <f t="shared" si="1"/>
        <v>79.462500000000006</v>
      </c>
      <c r="J23" s="24">
        <f t="shared" si="1"/>
        <v>678.62</v>
      </c>
    </row>
    <row r="25" spans="1:10" x14ac:dyDescent="0.25">
      <c r="A25" t="s">
        <v>34</v>
      </c>
    </row>
    <row r="28" spans="1:10" x14ac:dyDescent="0.25">
      <c r="A28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79998168889431442"/>
  </sheetPr>
  <dimension ref="A1:J28"/>
  <sheetViews>
    <sheetView showGridLines="0" showRowColHeaders="0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21</v>
      </c>
      <c r="F1" s="21"/>
      <c r="I1" t="s">
        <v>1</v>
      </c>
      <c r="J1" s="20">
        <v>45581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47">
        <v>173</v>
      </c>
      <c r="D4" s="66" t="s">
        <v>45</v>
      </c>
      <c r="E4" s="47">
        <v>260</v>
      </c>
      <c r="F4" s="70">
        <v>94.88</v>
      </c>
      <c r="G4" s="42">
        <v>7.63</v>
      </c>
      <c r="H4" s="42">
        <v>5</v>
      </c>
      <c r="I4" s="42">
        <v>46.2</v>
      </c>
      <c r="J4" s="42">
        <v>260.3</v>
      </c>
    </row>
    <row r="5" spans="1:10" x14ac:dyDescent="0.25">
      <c r="A5" s="6"/>
      <c r="B5" s="1" t="s">
        <v>26</v>
      </c>
      <c r="C5" s="35">
        <v>382</v>
      </c>
      <c r="D5" s="35" t="s">
        <v>37</v>
      </c>
      <c r="E5" s="36">
        <v>200</v>
      </c>
      <c r="F5" s="34"/>
      <c r="G5" s="34">
        <f>20.39/10*2</f>
        <v>4.0780000000000003</v>
      </c>
      <c r="H5" s="34">
        <f>17.72/10*2</f>
        <v>3.5439999999999996</v>
      </c>
      <c r="I5" s="34">
        <f>87.89/10*2</f>
        <v>17.577999999999999</v>
      </c>
      <c r="J5" s="34">
        <f>593/10*2</f>
        <v>118.6</v>
      </c>
    </row>
    <row r="6" spans="1:10" x14ac:dyDescent="0.25">
      <c r="A6" s="6"/>
      <c r="B6" s="1" t="s">
        <v>22</v>
      </c>
      <c r="C6" s="64"/>
      <c r="D6" s="35" t="s">
        <v>57</v>
      </c>
      <c r="E6" s="36">
        <v>35</v>
      </c>
      <c r="F6" s="34"/>
      <c r="G6" s="34">
        <v>2.33</v>
      </c>
      <c r="H6" s="34">
        <v>8.09</v>
      </c>
      <c r="I6" s="34">
        <v>15.55</v>
      </c>
      <c r="J6" s="73">
        <v>151.80000000000001</v>
      </c>
    </row>
    <row r="7" spans="1:10" x14ac:dyDescent="0.25">
      <c r="A7" s="6"/>
      <c r="B7" s="1" t="s">
        <v>18</v>
      </c>
      <c r="C7" s="36">
        <v>338</v>
      </c>
      <c r="D7" s="35" t="s">
        <v>33</v>
      </c>
      <c r="E7" s="37">
        <v>100</v>
      </c>
      <c r="F7" s="34"/>
      <c r="G7" s="34">
        <v>0.4</v>
      </c>
      <c r="H7" s="34">
        <v>0.4</v>
      </c>
      <c r="I7" s="34">
        <v>9.8000000000000007</v>
      </c>
      <c r="J7" s="34">
        <v>47</v>
      </c>
    </row>
    <row r="8" spans="1:10" x14ac:dyDescent="0.25">
      <c r="A8" s="6"/>
      <c r="B8" s="25"/>
      <c r="C8" s="64"/>
      <c r="D8" s="65"/>
      <c r="E8" s="41"/>
      <c r="F8" s="48"/>
      <c r="G8" s="42"/>
      <c r="H8" s="42"/>
      <c r="I8" s="42"/>
      <c r="J8" s="42"/>
    </row>
    <row r="9" spans="1:10" x14ac:dyDescent="0.25">
      <c r="A9" s="6"/>
      <c r="B9" s="25"/>
      <c r="C9" s="64"/>
      <c r="D9" s="65"/>
      <c r="E9" s="41"/>
      <c r="F9" s="48"/>
      <c r="G9" s="42"/>
      <c r="H9" s="42"/>
      <c r="I9" s="42"/>
      <c r="J9" s="42"/>
    </row>
    <row r="10" spans="1:10" x14ac:dyDescent="0.25">
      <c r="A10" s="6"/>
      <c r="B10" s="25"/>
      <c r="C10" s="53"/>
      <c r="D10" s="35"/>
      <c r="E10" s="36"/>
      <c r="F10" s="34"/>
      <c r="G10" s="34"/>
      <c r="H10" s="34"/>
      <c r="I10" s="34"/>
      <c r="J10" s="34"/>
    </row>
    <row r="11" spans="1:10" ht="15.75" thickBot="1" x14ac:dyDescent="0.3">
      <c r="A11" s="7"/>
      <c r="B11" s="8"/>
      <c r="C11" s="8"/>
      <c r="D11" s="31"/>
      <c r="E11" s="18">
        <f>SUM(E4:E8)</f>
        <v>595</v>
      </c>
      <c r="F11" s="24">
        <f>SUM(F4:F10)</f>
        <v>94.88</v>
      </c>
      <c r="G11" s="24">
        <f t="shared" ref="G11:J11" si="0">SUM(G4:G10)</f>
        <v>14.438000000000001</v>
      </c>
      <c r="H11" s="24">
        <f t="shared" si="0"/>
        <v>17.033999999999999</v>
      </c>
      <c r="I11" s="24">
        <f t="shared" si="0"/>
        <v>89.128</v>
      </c>
      <c r="J11" s="24">
        <f t="shared" si="0"/>
        <v>577.70000000000005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38"/>
      <c r="D15" s="39"/>
      <c r="E15" s="38"/>
      <c r="F15" s="63">
        <v>77.180000000000007</v>
      </c>
      <c r="G15" s="34"/>
      <c r="H15" s="34"/>
      <c r="I15" s="34"/>
      <c r="J15" s="54"/>
    </row>
    <row r="16" spans="1:10" x14ac:dyDescent="0.25">
      <c r="A16" s="6"/>
      <c r="B16" s="1" t="s">
        <v>15</v>
      </c>
      <c r="C16" s="38">
        <v>96</v>
      </c>
      <c r="D16" s="35" t="s">
        <v>39</v>
      </c>
      <c r="E16" s="36">
        <v>200</v>
      </c>
      <c r="F16" s="48"/>
      <c r="G16" s="34">
        <v>2.2000000000000002</v>
      </c>
      <c r="H16" s="34">
        <v>5.2</v>
      </c>
      <c r="I16" s="34">
        <v>15.58</v>
      </c>
      <c r="J16" s="34">
        <v>197.3</v>
      </c>
    </row>
    <row r="17" spans="1:10" x14ac:dyDescent="0.25">
      <c r="A17" s="6"/>
      <c r="B17" s="1" t="s">
        <v>16</v>
      </c>
      <c r="C17" s="46">
        <v>278</v>
      </c>
      <c r="D17" s="35" t="s">
        <v>50</v>
      </c>
      <c r="E17" s="41">
        <v>110</v>
      </c>
      <c r="F17" s="48"/>
      <c r="G17" s="34">
        <v>6.93</v>
      </c>
      <c r="H17" s="34">
        <v>7.47</v>
      </c>
      <c r="I17" s="34">
        <v>11.07</v>
      </c>
      <c r="J17" s="34">
        <v>199.2</v>
      </c>
    </row>
    <row r="18" spans="1:10" x14ac:dyDescent="0.25">
      <c r="A18" s="6"/>
      <c r="B18" s="1" t="s">
        <v>17</v>
      </c>
      <c r="C18" s="38">
        <v>312</v>
      </c>
      <c r="D18" s="35" t="s">
        <v>31</v>
      </c>
      <c r="E18" s="37">
        <v>150</v>
      </c>
      <c r="F18" s="33"/>
      <c r="G18" s="34">
        <f>20.473/100*15</f>
        <v>3.0709499999999998</v>
      </c>
      <c r="H18" s="34">
        <f>32.01/100/15</f>
        <v>2.1340000000000001E-2</v>
      </c>
      <c r="I18" s="34">
        <f>136.26/100*15</f>
        <v>20.438999999999997</v>
      </c>
      <c r="J18" s="34">
        <v>148.55000000000001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34"/>
      <c r="G19" s="34">
        <v>2.4500000000000002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68"/>
      <c r="D20" s="35" t="s">
        <v>29</v>
      </c>
      <c r="E20" s="36">
        <v>50</v>
      </c>
      <c r="F20" s="34"/>
      <c r="G20" s="34">
        <v>4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2"/>
      <c r="D21" s="30"/>
      <c r="E21" s="16"/>
      <c r="F21" s="23"/>
      <c r="G21" s="16"/>
      <c r="H21" s="16"/>
      <c r="I21" s="16"/>
      <c r="J21" s="17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710</v>
      </c>
      <c r="F23" s="24">
        <f>SUM(F15:F22)</f>
        <v>77.180000000000007</v>
      </c>
      <c r="G23" s="24">
        <f t="shared" ref="G23:J23" si="1">SUM(G15:G22)</f>
        <v>18.650949999999998</v>
      </c>
      <c r="H23" s="24">
        <f t="shared" si="1"/>
        <v>13.571340000000001</v>
      </c>
      <c r="I23" s="24">
        <f t="shared" si="1"/>
        <v>76.319000000000003</v>
      </c>
      <c r="J23" s="24">
        <f t="shared" si="1"/>
        <v>677.01</v>
      </c>
    </row>
    <row r="25" spans="1:10" x14ac:dyDescent="0.25">
      <c r="A25" t="s">
        <v>34</v>
      </c>
    </row>
    <row r="28" spans="1:10" x14ac:dyDescent="0.25">
      <c r="A28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79998168889431442"/>
  </sheetPr>
  <dimension ref="A1:J28"/>
  <sheetViews>
    <sheetView showGridLines="0" showRowColHeaders="0" workbookViewId="0">
      <selection activeCell="D32" sqref="D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21</v>
      </c>
      <c r="F1" s="21"/>
      <c r="I1" t="s">
        <v>1</v>
      </c>
      <c r="J1" s="20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5">
        <v>294</v>
      </c>
      <c r="D4" s="35" t="s">
        <v>47</v>
      </c>
      <c r="E4" s="41">
        <v>250</v>
      </c>
      <c r="F4" s="70">
        <v>94.88</v>
      </c>
      <c r="G4" s="34">
        <v>19.47</v>
      </c>
      <c r="H4" s="34">
        <v>17.93</v>
      </c>
      <c r="I4" s="34">
        <v>39.47</v>
      </c>
      <c r="J4" s="34">
        <v>397.25</v>
      </c>
    </row>
    <row r="5" spans="1:10" x14ac:dyDescent="0.25">
      <c r="A5" s="6"/>
      <c r="B5" s="1" t="s">
        <v>26</v>
      </c>
      <c r="C5" s="35">
        <v>352</v>
      </c>
      <c r="D5" s="35" t="s">
        <v>46</v>
      </c>
      <c r="E5" s="36">
        <v>200</v>
      </c>
      <c r="F5" s="34"/>
      <c r="G5" s="34">
        <v>0.24</v>
      </c>
      <c r="H5" s="34">
        <v>0.12</v>
      </c>
      <c r="I5" s="34">
        <v>35.76</v>
      </c>
      <c r="J5" s="34">
        <v>145.08000000000001</v>
      </c>
    </row>
    <row r="6" spans="1:10" x14ac:dyDescent="0.25">
      <c r="A6" s="6"/>
      <c r="B6" s="1" t="s">
        <v>22</v>
      </c>
      <c r="C6" s="36"/>
      <c r="D6" s="35" t="s">
        <v>29</v>
      </c>
      <c r="E6" s="35">
        <v>25</v>
      </c>
      <c r="F6" s="34"/>
      <c r="G6" s="34">
        <v>4</v>
      </c>
      <c r="H6" s="34">
        <v>0.88</v>
      </c>
      <c r="I6" s="34">
        <v>19.760000000000002</v>
      </c>
      <c r="J6" s="34">
        <v>91.96</v>
      </c>
    </row>
    <row r="7" spans="1:10" x14ac:dyDescent="0.25">
      <c r="A7" s="6"/>
      <c r="B7" s="1" t="s">
        <v>18</v>
      </c>
      <c r="C7" s="36">
        <v>338</v>
      </c>
      <c r="D7" s="35" t="s">
        <v>33</v>
      </c>
      <c r="E7" s="37">
        <v>100</v>
      </c>
      <c r="F7" s="34"/>
      <c r="G7" s="34">
        <v>0.4</v>
      </c>
      <c r="H7" s="34">
        <v>0.4</v>
      </c>
      <c r="I7" s="34">
        <v>9.8000000000000007</v>
      </c>
      <c r="J7" s="34">
        <v>47</v>
      </c>
    </row>
    <row r="8" spans="1:10" x14ac:dyDescent="0.25">
      <c r="A8" s="6"/>
      <c r="B8" s="25"/>
      <c r="C8" s="36"/>
      <c r="D8" s="35"/>
      <c r="E8" s="35"/>
      <c r="F8" s="34"/>
      <c r="G8" s="34"/>
      <c r="H8" s="34"/>
      <c r="I8" s="34"/>
      <c r="J8" s="34"/>
    </row>
    <row r="9" spans="1:10" x14ac:dyDescent="0.25">
      <c r="A9" s="6"/>
      <c r="B9" s="25"/>
      <c r="C9" s="36"/>
      <c r="D9" s="39"/>
      <c r="E9" s="36"/>
      <c r="F9" s="34"/>
      <c r="G9" s="34"/>
      <c r="H9" s="34"/>
      <c r="I9" s="34"/>
      <c r="J9" s="34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SUM(E4:E8)</f>
        <v>575</v>
      </c>
      <c r="F11" s="24">
        <f>SUM(F4:F10)</f>
        <v>94.88</v>
      </c>
      <c r="G11" s="24">
        <f t="shared" ref="G11:J11" si="0">SUM(G4:G10)</f>
        <v>24.109999999999996</v>
      </c>
      <c r="H11" s="24">
        <f t="shared" si="0"/>
        <v>19.329999999999998</v>
      </c>
      <c r="I11" s="24">
        <f t="shared" si="0"/>
        <v>104.78999999999999</v>
      </c>
      <c r="J11" s="24">
        <f t="shared" si="0"/>
        <v>681.29000000000008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58"/>
      <c r="D15" s="57"/>
      <c r="E15" s="58"/>
      <c r="F15" s="63">
        <v>77.180000000000007</v>
      </c>
      <c r="G15" s="59"/>
      <c r="H15" s="56"/>
      <c r="I15" s="56"/>
      <c r="J15" s="56"/>
    </row>
    <row r="16" spans="1:10" ht="25.5" x14ac:dyDescent="0.25">
      <c r="A16" s="6"/>
      <c r="B16" s="1" t="s">
        <v>15</v>
      </c>
      <c r="C16" s="38">
        <v>88</v>
      </c>
      <c r="D16" s="35" t="s">
        <v>38</v>
      </c>
      <c r="E16" s="36">
        <v>200</v>
      </c>
      <c r="F16" s="34"/>
      <c r="G16" s="34">
        <v>22.96</v>
      </c>
      <c r="H16" s="34">
        <f>(19.8/4)+0.2</f>
        <v>5.15</v>
      </c>
      <c r="I16" s="34">
        <f>31.61/4</f>
        <v>7.9024999999999999</v>
      </c>
      <c r="J16" s="34">
        <v>201.75</v>
      </c>
    </row>
    <row r="17" spans="1:10" x14ac:dyDescent="0.25">
      <c r="A17" s="6"/>
      <c r="B17" s="1" t="s">
        <v>16</v>
      </c>
      <c r="C17" s="38">
        <v>295</v>
      </c>
      <c r="D17" s="35" t="s">
        <v>51</v>
      </c>
      <c r="E17" s="41">
        <v>100</v>
      </c>
      <c r="F17" s="34"/>
      <c r="G17" s="34"/>
      <c r="H17" s="34">
        <v>10.88</v>
      </c>
      <c r="I17" s="34">
        <v>10.8</v>
      </c>
      <c r="J17" s="34">
        <v>201.12</v>
      </c>
    </row>
    <row r="18" spans="1:10" x14ac:dyDescent="0.25">
      <c r="A18" s="6"/>
      <c r="B18" s="1" t="s">
        <v>17</v>
      </c>
      <c r="C18" s="38">
        <v>143</v>
      </c>
      <c r="D18" s="35" t="s">
        <v>52</v>
      </c>
      <c r="E18" s="36">
        <v>158</v>
      </c>
      <c r="F18" s="34"/>
      <c r="G18" s="34">
        <v>1.77</v>
      </c>
      <c r="H18" s="34">
        <v>10.99</v>
      </c>
      <c r="I18" s="34">
        <v>8.6</v>
      </c>
      <c r="J18" s="34">
        <v>142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34"/>
      <c r="G19" s="34">
        <v>2.4500000000000002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69"/>
      <c r="D20" s="35" t="s">
        <v>29</v>
      </c>
      <c r="E20" s="36">
        <v>50</v>
      </c>
      <c r="F20" s="34"/>
      <c r="G20" s="34">
        <v>4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38"/>
      <c r="D21" s="35"/>
      <c r="E21" s="49"/>
      <c r="F21" s="33"/>
      <c r="G21" s="34"/>
      <c r="H21" s="34"/>
      <c r="I21" s="34"/>
      <c r="J21" s="34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708</v>
      </c>
      <c r="F23" s="24">
        <f>SUM(F15:F22)</f>
        <v>77.180000000000007</v>
      </c>
      <c r="G23" s="24">
        <f t="shared" ref="G23:J23" si="1">SUM(G15:G22)</f>
        <v>31.18</v>
      </c>
      <c r="H23" s="24">
        <f t="shared" si="1"/>
        <v>27.900000000000002</v>
      </c>
      <c r="I23" s="24">
        <f t="shared" si="1"/>
        <v>56.532499999999999</v>
      </c>
      <c r="J23" s="24">
        <f t="shared" si="1"/>
        <v>676.83</v>
      </c>
    </row>
    <row r="25" spans="1:10" x14ac:dyDescent="0.25">
      <c r="A25" t="s">
        <v>34</v>
      </c>
    </row>
    <row r="28" spans="1:10" x14ac:dyDescent="0.25">
      <c r="A28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3874B-76B4-4164-9FE5-689B2DD99999}">
  <sheetPr>
    <tabColor theme="7" tint="0.79998168889431442"/>
  </sheetPr>
  <dimension ref="A1:J28"/>
  <sheetViews>
    <sheetView showGridLines="0" showRowColHeaders="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21</v>
      </c>
      <c r="F1" s="21"/>
      <c r="I1" t="s">
        <v>1</v>
      </c>
      <c r="J1" s="20">
        <v>45583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61">
        <v>182</v>
      </c>
      <c r="D4" s="35" t="s">
        <v>56</v>
      </c>
      <c r="E4" s="61">
        <v>210</v>
      </c>
      <c r="F4" s="70">
        <v>94.88</v>
      </c>
      <c r="G4" s="33">
        <v>5.0999999999999996</v>
      </c>
      <c r="H4" s="33">
        <v>10.72</v>
      </c>
      <c r="I4" s="33">
        <v>33.42</v>
      </c>
      <c r="J4" s="33">
        <v>251</v>
      </c>
    </row>
    <row r="5" spans="1:10" x14ac:dyDescent="0.25">
      <c r="A5" s="6"/>
      <c r="B5" s="1" t="s">
        <v>26</v>
      </c>
      <c r="C5" s="36">
        <v>379</v>
      </c>
      <c r="D5" s="35" t="s">
        <v>42</v>
      </c>
      <c r="E5" s="36">
        <v>200</v>
      </c>
      <c r="F5" s="34"/>
      <c r="G5" s="34">
        <v>3.17</v>
      </c>
      <c r="H5" s="34">
        <v>2.68</v>
      </c>
      <c r="I5" s="34">
        <v>15.95</v>
      </c>
      <c r="J5" s="34">
        <v>100.6</v>
      </c>
    </row>
    <row r="6" spans="1:10" x14ac:dyDescent="0.25">
      <c r="A6" s="6"/>
      <c r="B6" s="1" t="s">
        <v>22</v>
      </c>
      <c r="C6" s="36"/>
      <c r="D6" s="35" t="s">
        <v>58</v>
      </c>
      <c r="E6" s="36">
        <v>50</v>
      </c>
      <c r="F6" s="34"/>
      <c r="G6" s="34">
        <v>3.16</v>
      </c>
      <c r="H6" s="34">
        <v>0.4</v>
      </c>
      <c r="I6" s="34">
        <v>19.32</v>
      </c>
      <c r="J6" s="34">
        <v>93.52</v>
      </c>
    </row>
    <row r="7" spans="1:10" x14ac:dyDescent="0.25">
      <c r="A7" s="6"/>
      <c r="B7" s="1" t="s">
        <v>18</v>
      </c>
      <c r="C7" s="36"/>
      <c r="D7" s="35" t="s">
        <v>57</v>
      </c>
      <c r="E7" s="36">
        <v>35</v>
      </c>
      <c r="F7" s="34"/>
      <c r="G7" s="34">
        <v>2.33</v>
      </c>
      <c r="H7" s="34">
        <v>8.09</v>
      </c>
      <c r="I7" s="34">
        <v>15.55</v>
      </c>
      <c r="J7" s="73">
        <v>151.80000000000001</v>
      </c>
    </row>
    <row r="8" spans="1:10" x14ac:dyDescent="0.25">
      <c r="A8" s="6"/>
      <c r="B8" s="25"/>
      <c r="C8" s="35">
        <v>209</v>
      </c>
      <c r="D8" s="35" t="s">
        <v>60</v>
      </c>
      <c r="E8" s="36">
        <v>20</v>
      </c>
      <c r="F8" s="34"/>
      <c r="G8" s="34">
        <v>5.08</v>
      </c>
      <c r="H8" s="34">
        <v>4.5999999999999996</v>
      </c>
      <c r="I8" s="34">
        <v>0.28000000000000003</v>
      </c>
      <c r="J8" s="34">
        <v>63</v>
      </c>
    </row>
    <row r="9" spans="1:10" x14ac:dyDescent="0.25">
      <c r="A9" s="6"/>
      <c r="B9" s="25"/>
      <c r="C9" s="35"/>
      <c r="D9" s="35"/>
      <c r="E9" s="36"/>
      <c r="F9" s="34"/>
      <c r="G9" s="34"/>
      <c r="H9" s="34"/>
      <c r="I9" s="34"/>
      <c r="J9" s="73"/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1"/>
      <c r="E11" s="18">
        <f>SUM(E4:E8)</f>
        <v>515</v>
      </c>
      <c r="F11" s="24">
        <f>SUM(F4:F10)</f>
        <v>94.88</v>
      </c>
      <c r="G11" s="24">
        <f t="shared" ref="G11:J11" si="0">SUM(G4:G10)</f>
        <v>18.84</v>
      </c>
      <c r="H11" s="24">
        <f t="shared" si="0"/>
        <v>26.490000000000002</v>
      </c>
      <c r="I11" s="24">
        <f t="shared" si="0"/>
        <v>84.52</v>
      </c>
      <c r="J11" s="24">
        <f t="shared" si="0"/>
        <v>659.92000000000007</v>
      </c>
    </row>
    <row r="12" spans="1:10" x14ac:dyDescent="0.25">
      <c r="A12" s="3" t="s">
        <v>12</v>
      </c>
      <c r="B12" s="10" t="s">
        <v>19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1"/>
      <c r="E14" s="18"/>
      <c r="F14" s="24"/>
      <c r="G14" s="18"/>
      <c r="H14" s="18"/>
      <c r="I14" s="18"/>
      <c r="J14" s="19"/>
    </row>
    <row r="15" spans="1:10" ht="17.25" x14ac:dyDescent="0.25">
      <c r="A15" s="6" t="s">
        <v>13</v>
      </c>
      <c r="B15" s="9" t="s">
        <v>14</v>
      </c>
      <c r="C15" s="58"/>
      <c r="D15" s="57"/>
      <c r="E15" s="58"/>
      <c r="F15" s="63">
        <v>77.180000000000007</v>
      </c>
      <c r="G15" s="59"/>
      <c r="H15" s="56"/>
      <c r="I15" s="56"/>
      <c r="J15" s="56"/>
    </row>
    <row r="16" spans="1:10" ht="25.5" x14ac:dyDescent="0.25">
      <c r="A16" s="6"/>
      <c r="B16" s="1" t="s">
        <v>15</v>
      </c>
      <c r="C16" s="38">
        <v>102</v>
      </c>
      <c r="D16" s="35" t="s">
        <v>53</v>
      </c>
      <c r="E16" s="41">
        <v>200</v>
      </c>
      <c r="F16" s="34"/>
      <c r="G16" s="34">
        <v>17.260000000000002</v>
      </c>
      <c r="H16" s="34">
        <v>5.27</v>
      </c>
      <c r="I16" s="34">
        <v>16.535</v>
      </c>
      <c r="J16" s="34">
        <v>148.25</v>
      </c>
    </row>
    <row r="17" spans="1:10" x14ac:dyDescent="0.25">
      <c r="A17" s="6"/>
      <c r="B17" s="1" t="s">
        <v>16</v>
      </c>
      <c r="C17" s="71">
        <v>234</v>
      </c>
      <c r="D17" s="35" t="s">
        <v>54</v>
      </c>
      <c r="E17" s="61">
        <v>100</v>
      </c>
      <c r="F17" s="33"/>
      <c r="G17" s="33">
        <v>21.85</v>
      </c>
      <c r="H17" s="33">
        <v>7.42</v>
      </c>
      <c r="I17" s="33">
        <v>19.940000000000001</v>
      </c>
      <c r="J17" s="33">
        <v>240</v>
      </c>
    </row>
    <row r="18" spans="1:10" x14ac:dyDescent="0.25">
      <c r="A18" s="6"/>
      <c r="B18" s="1" t="s">
        <v>17</v>
      </c>
      <c r="C18" s="38">
        <v>302</v>
      </c>
      <c r="D18" s="35" t="s">
        <v>55</v>
      </c>
      <c r="E18" s="36">
        <v>150</v>
      </c>
      <c r="F18" s="34"/>
      <c r="G18" s="34">
        <v>17.46</v>
      </c>
      <c r="H18" s="34">
        <v>4.0999999999999996</v>
      </c>
      <c r="I18" s="34">
        <v>39.840000000000003</v>
      </c>
      <c r="J18" s="34">
        <v>231.86</v>
      </c>
    </row>
    <row r="19" spans="1:10" x14ac:dyDescent="0.25">
      <c r="A19" s="6"/>
      <c r="B19" s="1" t="s">
        <v>18</v>
      </c>
      <c r="C19" s="38">
        <v>376</v>
      </c>
      <c r="D19" s="35" t="s">
        <v>28</v>
      </c>
      <c r="E19" s="36">
        <v>200</v>
      </c>
      <c r="F19" s="34"/>
      <c r="G19" s="34">
        <v>2.4500000000000002</v>
      </c>
      <c r="H19" s="34"/>
      <c r="I19" s="34">
        <v>9.4700000000000006</v>
      </c>
      <c r="J19" s="34">
        <v>40</v>
      </c>
    </row>
    <row r="20" spans="1:10" x14ac:dyDescent="0.25">
      <c r="A20" s="6"/>
      <c r="B20" s="1" t="s">
        <v>23</v>
      </c>
      <c r="C20" s="72"/>
      <c r="D20" s="35" t="s">
        <v>29</v>
      </c>
      <c r="E20" s="36">
        <v>50</v>
      </c>
      <c r="F20" s="34"/>
      <c r="G20" s="34">
        <v>4</v>
      </c>
      <c r="H20" s="34">
        <v>0.88</v>
      </c>
      <c r="I20" s="34">
        <v>19.760000000000002</v>
      </c>
      <c r="J20" s="34">
        <v>91.96</v>
      </c>
    </row>
    <row r="21" spans="1:10" x14ac:dyDescent="0.25">
      <c r="A21" s="6"/>
      <c r="B21" s="1" t="s">
        <v>20</v>
      </c>
      <c r="C21" s="38"/>
      <c r="D21" s="35"/>
      <c r="E21" s="49"/>
      <c r="F21" s="33"/>
      <c r="G21" s="34"/>
      <c r="H21" s="34"/>
      <c r="I21" s="34"/>
      <c r="J21" s="34"/>
    </row>
    <row r="22" spans="1:10" x14ac:dyDescent="0.25">
      <c r="A22" s="6"/>
      <c r="B22" s="25"/>
      <c r="C22" s="25"/>
      <c r="D22" s="32"/>
      <c r="E22" s="26"/>
      <c r="F22" s="27"/>
      <c r="G22" s="26"/>
      <c r="H22" s="26"/>
      <c r="I22" s="26"/>
      <c r="J22" s="28"/>
    </row>
    <row r="23" spans="1:10" ht="15.75" thickBot="1" x14ac:dyDescent="0.3">
      <c r="A23" s="7"/>
      <c r="B23" s="8"/>
      <c r="C23" s="8"/>
      <c r="D23" s="31"/>
      <c r="E23" s="18">
        <f>SUM(E15:E22)</f>
        <v>700</v>
      </c>
      <c r="F23" s="24">
        <f>SUM(F15:F22)</f>
        <v>77.180000000000007</v>
      </c>
      <c r="G23" s="24">
        <f t="shared" ref="G23:J23" si="1">SUM(G15:G22)</f>
        <v>63.02</v>
      </c>
      <c r="H23" s="24">
        <f t="shared" si="1"/>
        <v>17.669999999999998</v>
      </c>
      <c r="I23" s="24">
        <f t="shared" si="1"/>
        <v>105.545</v>
      </c>
      <c r="J23" s="24">
        <f t="shared" si="1"/>
        <v>752.07</v>
      </c>
    </row>
    <row r="25" spans="1:10" x14ac:dyDescent="0.25">
      <c r="A25" t="s">
        <v>34</v>
      </c>
    </row>
    <row r="28" spans="1:10" x14ac:dyDescent="0.25">
      <c r="A28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14</vt:lpstr>
      <vt:lpstr>15</vt:lpstr>
      <vt:lpstr>16</vt:lpstr>
      <vt:lpstr>17</vt:lpstr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2023-11-30T14:35:21Z</cp:lastPrinted>
  <dcterms:created xsi:type="dcterms:W3CDTF">2015-06-05T18:19:34Z</dcterms:created>
  <dcterms:modified xsi:type="dcterms:W3CDTF">2024-10-10T14:11:20Z</dcterms:modified>
</cp:coreProperties>
</file>